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mc:AlternateContent xmlns:mc="http://schemas.openxmlformats.org/markup-compatibility/2006">
    <mc:Choice Requires="x15">
      <x15ac:absPath xmlns:x15ac="http://schemas.microsoft.com/office/spreadsheetml/2010/11/ac" url="C:\Users\DYNA\Desktop\OFFICE - DIANA, MAY,2022\WB-IMF engagements\RCF\M&amp;E\MOFP\COVID CONTRACTS\ELIMU\FINAL HAZINAAA 11.08.2022 latest\"/>
    </mc:Choice>
  </mc:AlternateContent>
  <xr:revisionPtr revIDLastSave="0" documentId="13_ncr:1_{90D7B929-B582-4377-A817-87C7362E490F}" xr6:coauthVersionLast="47" xr6:coauthVersionMax="47" xr10:uidLastSave="{00000000-0000-0000-0000-000000000000}"/>
  <bookViews>
    <workbookView xWindow="-110" yWindow="-110" windowWidth="19420" windowHeight="10300" xr2:uid="{00000000-000D-0000-FFFF-FFFF00000000}"/>
  </bookViews>
  <sheets>
    <sheet name="Sheet1" sheetId="1" r:id="rId1"/>
    <sheet name="Sheet2" sheetId="2"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148" i="1" l="1"/>
  <c r="F1293" i="1"/>
  <c r="F1612" i="1"/>
  <c r="F1496" i="1"/>
  <c r="F1576" i="1"/>
  <c r="F849" i="1"/>
  <c r="F1325" i="1"/>
  <c r="F6" i="2"/>
  <c r="F649" i="1"/>
  <c r="F1895" i="1"/>
  <c r="F2137" i="1"/>
  <c r="F2108" i="1"/>
  <c r="F2082" i="1"/>
  <c r="F2067" i="1"/>
  <c r="F2058" i="1"/>
  <c r="G2050" i="1"/>
  <c r="F2048" i="1"/>
  <c r="F2043" i="1"/>
  <c r="G2028" i="1"/>
  <c r="F2026" i="1"/>
  <c r="F2017" i="1"/>
  <c r="F2014" i="1"/>
  <c r="F2007" i="1"/>
  <c r="F1988" i="1"/>
  <c r="F1982" i="1"/>
  <c r="G1973" i="1"/>
  <c r="F1963" i="1"/>
  <c r="F1954" i="1"/>
  <c r="F1950" i="1"/>
  <c r="E1942" i="1"/>
  <c r="G1940" i="1"/>
  <c r="G1941" i="1"/>
  <c r="G1942" i="1"/>
  <c r="E1940" i="1"/>
  <c r="E1941" i="1"/>
  <c r="C1940" i="1"/>
  <c r="G1939" i="1"/>
  <c r="E1939" i="1"/>
  <c r="F1935" i="1"/>
  <c r="E1935" i="1"/>
  <c r="C1933" i="1"/>
  <c r="B1933" i="1"/>
  <c r="F1932" i="1"/>
  <c r="E1932" i="1"/>
  <c r="B1932" i="1"/>
  <c r="F1931" i="1"/>
  <c r="E1931" i="1"/>
  <c r="C1929" i="1"/>
  <c r="C1930" i="1"/>
  <c r="E1917" i="1"/>
  <c r="F1916" i="1"/>
  <c r="E1916" i="1"/>
  <c r="F1915" i="1"/>
  <c r="E1915" i="1"/>
  <c r="F1914" i="1"/>
  <c r="E1914" i="1"/>
  <c r="F1913" i="1"/>
  <c r="E1913" i="1"/>
  <c r="F1912" i="1"/>
  <c r="E1912" i="1"/>
  <c r="F1911" i="1"/>
  <c r="E1911" i="1"/>
  <c r="E1910" i="1"/>
  <c r="F1909" i="1"/>
  <c r="E1909" i="1"/>
  <c r="E1908" i="1"/>
  <c r="F1907" i="1"/>
  <c r="E1907" i="1"/>
  <c r="E1906" i="1"/>
  <c r="G1905" i="1"/>
  <c r="G1906" i="1"/>
  <c r="G1907" i="1"/>
  <c r="G1908" i="1"/>
  <c r="G1909" i="1"/>
  <c r="G1910" i="1"/>
  <c r="G1911" i="1"/>
  <c r="G1912" i="1"/>
  <c r="E1905" i="1"/>
  <c r="D1905" i="1"/>
  <c r="D1906" i="1"/>
  <c r="D1907" i="1"/>
  <c r="D1908" i="1"/>
  <c r="D1909" i="1"/>
  <c r="D1910" i="1"/>
  <c r="D1911" i="1"/>
  <c r="D1912" i="1"/>
  <c r="D1913" i="1"/>
  <c r="D1914" i="1"/>
  <c r="D1915" i="1"/>
  <c r="D1916" i="1"/>
  <c r="D1917" i="1"/>
  <c r="F1904" i="1"/>
  <c r="E1904" i="1"/>
  <c r="E1903" i="1"/>
  <c r="E1902" i="1"/>
  <c r="E1901" i="1"/>
  <c r="E1900" i="1"/>
  <c r="E1899" i="1"/>
  <c r="F1877" i="1"/>
  <c r="F1868" i="1"/>
  <c r="F1862" i="1"/>
  <c r="F1918" i="1"/>
  <c r="F1943" i="1"/>
  <c r="F2142" i="1"/>
  <c r="G1913" i="1"/>
  <c r="G1914" i="1"/>
  <c r="G1915" i="1"/>
  <c r="G1916" i="1"/>
  <c r="G1917" i="1"/>
  <c r="E1929" i="1"/>
  <c r="E1930" i="1"/>
  <c r="F120" i="1"/>
  <c r="F99" i="1"/>
  <c r="F759" i="1"/>
  <c r="F9" i="1"/>
  <c r="F55" i="1"/>
  <c r="F77" i="1"/>
  <c r="F36" i="1"/>
  <c r="F15" i="1"/>
  <c r="F121" i="1"/>
  <c r="F971" i="1"/>
  <c r="F1030" i="1"/>
  <c r="F1093" i="1"/>
  <c r="F1167" i="1"/>
  <c r="F1232" i="1"/>
  <c r="F1415" i="1"/>
  <c r="F1680" i="1"/>
  <c r="F1709" i="1"/>
  <c r="F1800" i="1"/>
  <c r="F819" i="1"/>
  <c r="F922" i="1"/>
  <c r="F190" i="1"/>
  <c r="F295" i="1"/>
  <c r="F1813" i="1"/>
  <c r="D1813" i="1"/>
  <c r="B1813" i="1"/>
  <c r="D1812" i="1"/>
  <c r="B1812" i="1"/>
  <c r="D1811" i="1"/>
  <c r="B1811" i="1"/>
  <c r="F1810" i="1"/>
  <c r="D1810" i="1"/>
  <c r="B1810" i="1"/>
  <c r="D1809" i="1"/>
  <c r="B1809" i="1"/>
  <c r="D1808" i="1"/>
  <c r="B1808" i="1"/>
  <c r="D1807" i="1"/>
  <c r="B1807" i="1"/>
  <c r="D1806" i="1"/>
  <c r="B1806" i="1"/>
  <c r="F1805" i="1"/>
  <c r="D1805" i="1"/>
  <c r="B1805" i="1"/>
  <c r="D1804" i="1"/>
  <c r="B1804" i="1"/>
  <c r="D1803" i="1"/>
  <c r="B1803" i="1"/>
  <c r="F1851" i="1"/>
  <c r="F498" i="1"/>
  <c r="F569" i="1"/>
  <c r="F454" i="1"/>
  <c r="F337" i="1"/>
  <c r="F1852" i="1"/>
  <c r="F2143" i="1"/>
  <c r="F2149" i="1"/>
  <c r="F2154" i="1"/>
</calcChain>
</file>

<file path=xl/sharedStrings.xml><?xml version="1.0" encoding="utf-8"?>
<sst xmlns="http://schemas.openxmlformats.org/spreadsheetml/2006/main" count="8450" uniqueCount="2326">
  <si>
    <t>S/N</t>
  </si>
  <si>
    <t>PROJECT NAME AWARDED AND NATURE OF ACTIVITY (E.g. equipment, construction …..)</t>
  </si>
  <si>
    <t>NAME OF AWARDED COMPANY</t>
  </si>
  <si>
    <t>PROCUREMENT METHOD</t>
  </si>
  <si>
    <t>BENEFICIARY OWNERS OF AWARDED COMPANY</t>
  </si>
  <si>
    <t>VALUE OF THE CONTRACT (in TZS)</t>
  </si>
  <si>
    <t>VYUO VYA VETA VYA WILAYA 25</t>
  </si>
  <si>
    <t>A. BAHI DVTC</t>
  </si>
  <si>
    <t>UWEKAJI TARAZO</t>
  </si>
  <si>
    <t>AMOS MWAKAPOJA</t>
  </si>
  <si>
    <t>FORCE ACCOUNT</t>
  </si>
  <si>
    <t>KUJENGA MARUMARU</t>
  </si>
  <si>
    <t>ENEZA MGONJA</t>
  </si>
  <si>
    <t>KUWEKA WIRING</t>
  </si>
  <si>
    <t>PAULO MARIO</t>
  </si>
  <si>
    <t>KUWEKA MFUMO WA MAJI</t>
  </si>
  <si>
    <t>ROBERT KASIK</t>
  </si>
  <si>
    <t>KUWEKA FREMU ZA MILANGO</t>
  </si>
  <si>
    <t>JOHN ADOLFU</t>
  </si>
  <si>
    <t>KUWEKA TERAZO</t>
  </si>
  <si>
    <t>KUWEKA MARUMARU MADARASANI</t>
  </si>
  <si>
    <t>FRANK MATONYA</t>
  </si>
  <si>
    <t>KUFANYA BLUNDERING</t>
  </si>
  <si>
    <t>ELIFURAHA KILEO</t>
  </si>
  <si>
    <t>UJENZI WA KUTA ZA TOFALI</t>
  </si>
  <si>
    <t>SAMWEL KABENGA</t>
  </si>
  <si>
    <t>KUTENGENEZA NA KUWEKA GRILL</t>
  </si>
  <si>
    <t>KUSKIM JENGO LA CHOO</t>
  </si>
  <si>
    <t>BENARD NZELANI</t>
  </si>
  <si>
    <t>KUWEKA MALUMALU</t>
  </si>
  <si>
    <t>HAMIS HAULE</t>
  </si>
  <si>
    <t>SKIMMING JENGO LA STOO</t>
  </si>
  <si>
    <t>OBADIA SHUNASHU</t>
  </si>
  <si>
    <t>KUWEKA GYPSUM NA  TILES</t>
  </si>
  <si>
    <t>MUSSA ELIEZA</t>
  </si>
  <si>
    <t xml:space="preserve">KUTENGENEZA MABOMBA </t>
  </si>
  <si>
    <t>ROBERT KASSIK</t>
  </si>
  <si>
    <t>KILEWA-KUPAKA RANGI</t>
  </si>
  <si>
    <t>SAMWEL KILEWA</t>
  </si>
  <si>
    <t>KUSKIM JENGO LA MKUU WA CHUO</t>
  </si>
  <si>
    <t>GEOFREY ELIEZA</t>
  </si>
  <si>
    <t>KUCHIMBA MASHIMO YA MAKARO</t>
  </si>
  <si>
    <t>MUSA ELIEZA</t>
  </si>
  <si>
    <t>KUFANYA WIRING JENGO LA UTAWALA.</t>
  </si>
  <si>
    <t>KUFANYA WIRING KWA MAJENGO 11</t>
  </si>
  <si>
    <t>KUSKIM BWENI LA WAVULANA</t>
  </si>
  <si>
    <t>TWAHA SADDY</t>
  </si>
  <si>
    <t>KUSKIM JENGO LA KARAKANA</t>
  </si>
  <si>
    <t>HAMIS MASKINI</t>
  </si>
  <si>
    <t>KUJENGA KUTA ZA TOFALI</t>
  </si>
  <si>
    <t xml:space="preserve"> KUTENGENEZA SHATA ZA MILANGO</t>
  </si>
  <si>
    <t>ALEX  MSILIALLAH</t>
  </si>
  <si>
    <t>ONGEZEKO LA VIPIMO  KWENYE UWEKAJI  WA TARAZO</t>
  </si>
  <si>
    <t>AMOSL. MWAKAPOJA</t>
  </si>
  <si>
    <t>KUMWAGA ZEGE</t>
  </si>
  <si>
    <t>KUMALIZIA  PLASTA BWENI LA WASICHANA</t>
  </si>
  <si>
    <t>NYONGEZA YA GHARAMA YA UCHIMBAJI WA CEPTI TANK</t>
  </si>
  <si>
    <t>UJENZI WA KUTA MBILI SEHEMU YA KUFULIA</t>
  </si>
  <si>
    <t>KUTENGEZA ARCH ZA MILANGO</t>
  </si>
  <si>
    <t>DARUS  SINGAJILE</t>
  </si>
  <si>
    <t>KUTENGENEZA MILANGO</t>
  </si>
  <si>
    <t>DEUS MOR</t>
  </si>
  <si>
    <t>MAREKEBISHO YA UKUTA OFISI YA MKUU WA CHUO</t>
  </si>
  <si>
    <t>ELIUD KAMWELA</t>
  </si>
  <si>
    <t>UWEKAJI WA RAFU FLOOR</t>
  </si>
  <si>
    <t>KUPIGA PLASTA MILANGO 4</t>
  </si>
  <si>
    <t>UMWAGAJI WA ZEGE</t>
  </si>
  <si>
    <t>KUMALIZIA PLASTA</t>
  </si>
  <si>
    <t>KUTINDUA NA SKIMMING</t>
  </si>
  <si>
    <t>F.NZELANI</t>
  </si>
  <si>
    <t>ONYOSHAJI WA KOPLO ZA MADIRISHA</t>
  </si>
  <si>
    <t>UJENZI WA CONCRETE</t>
  </si>
  <si>
    <t>UMALIZIAJI WA UWEKAJI MARUMARU</t>
  </si>
  <si>
    <t>UWEKAJI MARUMARU</t>
  </si>
  <si>
    <t>FINISHING</t>
  </si>
  <si>
    <t>ILABU OMARY</t>
  </si>
  <si>
    <t>KUFITISHA FREMU NA KUNYOOSHA KOPLO</t>
  </si>
  <si>
    <t>JOHN ASLOFU</t>
  </si>
  <si>
    <t>KUFUNGA MILANGO</t>
  </si>
  <si>
    <t>JONATHAN ABDALAH</t>
  </si>
  <si>
    <t>MUSA ANTHONY</t>
  </si>
  <si>
    <t>MUSTAFA MOHAMED</t>
  </si>
  <si>
    <t>MAREKEBISHO YA BATI</t>
  </si>
  <si>
    <t>FINISHING ,DRAINAGE SYSTEM</t>
  </si>
  <si>
    <t>ROBERT KASIKI</t>
  </si>
  <si>
    <t>KUFANYA USAFI WA KARAKANA</t>
  </si>
  <si>
    <t>YOHANA ABDALAH</t>
  </si>
  <si>
    <t>KUSKIM BWALO LA CHAKULA</t>
  </si>
  <si>
    <t>Skimming and Painting : Guard House, Principal House, Semi detached, Girls Hostel and Dinning Kitchen</t>
  </si>
  <si>
    <t>Vincent Emilian Francis</t>
  </si>
  <si>
    <t>Skimming and Painting : Administration Block, and General Classroom</t>
  </si>
  <si>
    <t>Aidan Godson Mogwa</t>
  </si>
  <si>
    <t>Making Tiles floor Administration block</t>
  </si>
  <si>
    <t>Atanasi Joseph Ndiyunguye</t>
  </si>
  <si>
    <t>Electrical Installation works General classroom, DSCT Workshop, WF and MVM, Semi detached, Guard House, Boys Hostel, and Girls Hostel. Administration block, Secretarial and Computer Lab, El and MB, Generator House and Three  Ablution</t>
  </si>
  <si>
    <t>Emmanuel Tutu Lusama</t>
  </si>
  <si>
    <t>Electrical Installation works General classroom, DSCT Workshop, WF and MVM, Semidetached, Guard House, Boys Hostel, and Girls Hostel. Administration block, Secretarial and Computer Lab, El and MB, Generator House and Three  Ablution</t>
  </si>
  <si>
    <t>Electrical Installation works: Principle House</t>
  </si>
  <si>
    <t>Ndikumana K. Kisenya</t>
  </si>
  <si>
    <t>Mkataba wa Kazi ya kupiga lipu jengo la madarasa mawili ya chuo cha VETA Buhigwe</t>
  </si>
  <si>
    <t>Willium Boniface Maturike</t>
  </si>
  <si>
    <t>Mkataba wa kazi ya kupaua kwa mbao na kuezeka paa jengo la utawala</t>
  </si>
  <si>
    <t>Wana Fanuel Nduhile</t>
  </si>
  <si>
    <t>Mkataba wa kupaka rangi jengo la bweni la wavulana VETA Buhigwe</t>
  </si>
  <si>
    <t>Abuu Yasini Bakari</t>
  </si>
  <si>
    <t>Abuu Yasin Bakari</t>
  </si>
  <si>
    <t>Force Account</t>
  </si>
  <si>
    <t>Mkataba wa kazi wa kupaka rangi  choo cha wasichana chuo cha Buhigwe</t>
  </si>
  <si>
    <t>Mkataba wa kazi wa kupaka rangi  choo cha watumishi chuo cha Buhigwe</t>
  </si>
  <si>
    <t>Mkataba wa kazi wa uwekaji wa sakafu malumalu na terazo jengo la utawala</t>
  </si>
  <si>
    <t>Atanasi j. Nduyungule</t>
  </si>
  <si>
    <t>Roofing dining and kitchen block</t>
  </si>
  <si>
    <t>Robert charahani kibela</t>
  </si>
  <si>
    <t>Roofing General store Block</t>
  </si>
  <si>
    <t>Roofing electrical and masonry worksop</t>
  </si>
  <si>
    <t>Roofing motorvehicle mechanics and welding workshop</t>
  </si>
  <si>
    <t>Wiring general classroom block</t>
  </si>
  <si>
    <t>Ayubu Moshi Tije</t>
  </si>
  <si>
    <t>Wiring dining and kitchen block</t>
  </si>
  <si>
    <t>Plastaling and rendering admnistation block</t>
  </si>
  <si>
    <t>Jeremiah zephania ngilila</t>
  </si>
  <si>
    <t>Jeremiah zephania</t>
  </si>
  <si>
    <t>Tires dining hall</t>
  </si>
  <si>
    <t>Kasimu swarehe Yusuphu</t>
  </si>
  <si>
    <t>Kasimu Swarehe Yusuphu</t>
  </si>
  <si>
    <t>Sakafu, malumalu na Terazo jengo la kalakana ya umeme</t>
  </si>
  <si>
    <t>Kassimu swarehe Yusuphu</t>
  </si>
  <si>
    <t>Kassimu swarehe yusuphu</t>
  </si>
  <si>
    <t>Sakafu, malumalu na Terazo jengo la kalakana ya magari na uchomeleaji</t>
  </si>
  <si>
    <t>Kasimu swarehe yusuphu</t>
  </si>
  <si>
    <t>Sakafu, malumalu na Terazo jengo la kuhifadhi umeme</t>
  </si>
  <si>
    <t>Sakafu, malumalu na Terazo jengo la kalakana ya ushonaji</t>
  </si>
  <si>
    <t>Plastreing and rendering tailing workshop</t>
  </si>
  <si>
    <t>Rajabu mahamudu lugize</t>
  </si>
  <si>
    <t>Mkataba wa kupiga lipu jingo la nyumba ya walinzi veta</t>
  </si>
  <si>
    <t>Rajabu mahamudu lukinze</t>
  </si>
  <si>
    <t>Rajabu mahamudu luginze</t>
  </si>
  <si>
    <t>Plastering and rendering principle house</t>
  </si>
  <si>
    <t>Wiring main store</t>
  </si>
  <si>
    <t>Mikataba ya kazi ya kuoiga lipu jingo la bweni la wavulana</t>
  </si>
  <si>
    <t>William Bonifas maturike</t>
  </si>
  <si>
    <t>William Boniface maturike</t>
  </si>
  <si>
    <t>Kazi ya kupiga lipu karakana ya umeme na uashi</t>
  </si>
  <si>
    <t>Mkataba wa kazi ya kupiga lipu bweni la wasichana</t>
  </si>
  <si>
    <t>William bonifas maturike</t>
  </si>
  <si>
    <t>Mkataba wa kazi ya kupiga lipu karakana ya magari na uchomeleaji</t>
  </si>
  <si>
    <t>Mkataba wa kazi ya kupiga lipu jingo la nyumba ya kuhifadhi umeme chuo ch veta</t>
  </si>
  <si>
    <t>Mkataba wa kazi wa kupiga lipu jingo karakana ya uhazili na komputer</t>
  </si>
  <si>
    <t>William bonifas matulike</t>
  </si>
  <si>
    <t>Mkataba wa kazi ya kupiga lipu jingo la stoo kuu</t>
  </si>
  <si>
    <t>Wiliam bonifas maturike</t>
  </si>
  <si>
    <t>Mkataba wa kazi ya kutengeneza madirisha ya grill jingo la utawala VETA Buhigwe</t>
  </si>
  <si>
    <t>Thomas M. Thomas</t>
  </si>
  <si>
    <t>Thomas M Thomas</t>
  </si>
  <si>
    <t>Mkataba wa kazi ya kutengeneza madirisha ya grill choo cha wavulana</t>
  </si>
  <si>
    <t>Mkataba wa kazi ya kutengeneza madirisha ya grill bwalo la chakula VETA buhigwe</t>
  </si>
  <si>
    <t>Mkataba wa kazi ya kutengeneza madirisha ya grill jengo la bweni la wasichana</t>
  </si>
  <si>
    <t>Mkataba wa kazi ya kutengeneza madirisha ya grill choo cha wanafunzi wasichana</t>
  </si>
  <si>
    <t>Mkataba wa kazi ya kutengeneza madirisha karakana ya uhazili na computer VETA buhigwe</t>
  </si>
  <si>
    <t>Mkataba wa kazi ya kutengeneza madirisha ya grill nyumba ya watumishi wawili VETA Buhigwe</t>
  </si>
  <si>
    <t>Mkataba wa kazi ya kutengeneza madirisha ya grill choo cha wafanyakazi</t>
  </si>
  <si>
    <t>Mkataba wa kazi ya uwekaji sakafu malumalu na jingo la madarasa mawili VETA buhigwe</t>
  </si>
  <si>
    <t>Zacharia Vivinze</t>
  </si>
  <si>
    <t>Mkataba wa kazi ya uwekaji wa sakafu malumalu bweni la wasichana VETA buhigwe</t>
  </si>
  <si>
    <t>Zachariah Vivinze</t>
  </si>
  <si>
    <t>Roofing and general classroom block</t>
  </si>
  <si>
    <t>Wanna Fanuel Nduhile</t>
  </si>
  <si>
    <t>Wanna Fanuel nduhile</t>
  </si>
  <si>
    <t>Ujenzi Wa Sakafu Ya Tarazo Katika Jengo La Tehama Katika Chuo Cha VETA-BUTIAMA</t>
  </si>
  <si>
    <t>Patrick Severin Serelya</t>
  </si>
  <si>
    <t>Ujenzi wa "Brandering &amp; Boards Fixing " katika jengo la Uashi na Umeme katika Chuo cha VETA-BUTIAMA</t>
  </si>
  <si>
    <t>Edward Jonas Maregesi</t>
  </si>
  <si>
    <t>Ujenzi wa vifaa vya Bomba katika majengo ya Utawala, mabweni ya wavulana na wasichana, Jiko na sehemu ya kulia chakula  katika Chuo cha VETA-BUTIAMA</t>
  </si>
  <si>
    <t>Amosi Chacha Ryoba</t>
  </si>
  <si>
    <t>Uchomeleaji wa Milango ya grill mitano katika Karakana za Ushonaji, Tehama na Uashi na Umeme</t>
  </si>
  <si>
    <t>Philipo Ramadhani Mahuri</t>
  </si>
  <si>
    <t>Ujenzi wa "Brandering &amp; Boards Fixing " katika jengo la Bweni la Wasichana katika Chuo cha VETA-BUTIAMA</t>
  </si>
  <si>
    <t>Samwel George Tumeka</t>
  </si>
  <si>
    <t>Uchimbaji wa Mashimo ya Vyoo kwa ajili ya majitaka kwa ajili ya vyoo vya watumishi na wafanyakazi katika Chuo cha VETA-BUTIAMA</t>
  </si>
  <si>
    <t>Juma Nguturi Mwanzi</t>
  </si>
  <si>
    <t>Ujenzi wa "Brandering &amp; Boards Fixing " katika majengo ya Nyumba ya mkuu wa Chuo pamoja na Nyumba za watumishi katika Chuo cha VETA-BUTIAMA</t>
  </si>
  <si>
    <t>Ujenzi wa "Brandering &amp; Boards Fixing " katika jengo la Jiko na  sehemu ya kulia Chakula katika Chuo cha VETA-BUTIAMA</t>
  </si>
  <si>
    <t>Ujenzi wa Sakafu ya Vigae katika jengo la Utawala katika Chuo cha VETA-BUTIAMA</t>
  </si>
  <si>
    <t>samwel George Tumeka</t>
  </si>
  <si>
    <t>Ujenzi wa Sakafu ya Vigae katika jengo la Mkuu wa Chuo katika Chuo cha VETA-BUTIAMA</t>
  </si>
  <si>
    <t>Ujenzi wa Sakafu ya Vigae katika jengo la Watumishi katika Chuo cha VETA-BUTIAMA</t>
  </si>
  <si>
    <t>Ujenzi wa Sakafu ya Tarazo katika jengo la fundi wa Magari na Uchomeleaji katika Chuo cha VETA-BUTIAMA</t>
  </si>
  <si>
    <t>Rocky Mabula Saimoni</t>
  </si>
  <si>
    <t>Ujenzi wa Sakafu ya Vigae katika majengo ya vyoo  vya wasichana na wavulana katika Chuo cha VETA-BUTIAMA</t>
  </si>
  <si>
    <t>Ujenzi wa Mashimo ya Vyoo matano</t>
  </si>
  <si>
    <t>Upakaji wa rangi katika jengo la Karakana ya Tehama katika Chuo cha VETA-BUTIAMA</t>
  </si>
  <si>
    <t>Edwine Magesa Lucas</t>
  </si>
  <si>
    <t>Upakaji wa rangi katika jengo la Watumishi katika Chuo cha VETA-BUTIAMA</t>
  </si>
  <si>
    <t>Upakaji wa rangi katika jengo la Bweni la Wasichana katika Chuo cha VETA-BUTIAMA</t>
  </si>
  <si>
    <t>Samwel Mtani Maiga</t>
  </si>
  <si>
    <t>Ujenzi wa Sakafu ya Vigae katika jengo la Bweni la Wasichana katika Chuo cha VETA-BUTIAMA</t>
  </si>
  <si>
    <t>Upakaji wa rangi  katika jengo la Bweni la Wavulana katika Chuo cha VETA-BUTIAMA</t>
  </si>
  <si>
    <t>Ujenzi wa Sakafu ya Vigae na Tarazo katika jengo la Jiko na  sehemu ya kulia Chakula katika Chuo cha VETA-BUTIAMA</t>
  </si>
  <si>
    <t>Charles Chacha Marwa</t>
  </si>
  <si>
    <t>Ujenzi wa Sakafu ya Vigae katika jengo la darasa la jumla katika Chuo cha VETA-BUTIAMA</t>
  </si>
  <si>
    <t>Upakaji wa rangi  katika jengo la Mkuu wa Chuo katika  Chuo cha VETA-BUTIAMA</t>
  </si>
  <si>
    <t>Ramadhan Swagalya Weguge</t>
  </si>
  <si>
    <t>Ujenzi wa Sakafu ya Tarazo katika jengo la karakana ya Uashi na Umeme katika Chuo cha VETA-BUTIAMA</t>
  </si>
  <si>
    <t>C.BUTIAMA DVTC</t>
  </si>
  <si>
    <t>KUTENGENEZA KOMEO (LATCHET)154</t>
  </si>
  <si>
    <t>ADELTUS KATO</t>
  </si>
  <si>
    <t>DOOR 21 AND 46 WINDOW GRILL MAKING (MVM&amp;ADMNISTRATION)</t>
  </si>
  <si>
    <t xml:space="preserve">FORCE ACCOUNT </t>
  </si>
  <si>
    <t>FIXING GRILL DOOR (19), WINDOW (111)</t>
  </si>
  <si>
    <t>FIXING GRILL DOOR (21) WINDOW (40)AND MAKING BALUSTRADE FOR RAMP AND STAIRCASE</t>
  </si>
  <si>
    <t>MSINGI NA BOMA(GENERAL STORE)</t>
  </si>
  <si>
    <t>ALISTIDES CHARLES JOHN</t>
  </si>
  <si>
    <t>KUJEMGA JENGO LA STORE(MSINGI NA BOMA)</t>
  </si>
  <si>
    <t xml:space="preserve"> DISHWASHING&amp;VERANDAH </t>
  </si>
  <si>
    <t>ARISTIDES CHARLES JOHN</t>
  </si>
  <si>
    <t>STAIRS CONSTRUCTION  (ALL BUILDING)</t>
  </si>
  <si>
    <t>KUMALIZIA UJENZI WA BOMA NA RAMP(UTAAWALA)</t>
  </si>
  <si>
    <t>BAHATI LUCAS MWAIPOPO</t>
  </si>
  <si>
    <t>SKIMMING AND PAINTING  GENERAL STORE</t>
  </si>
  <si>
    <t>EDWIN G. RUTUMBUNYA</t>
  </si>
  <si>
    <t>SKIMMING AND PAINTING(JENGO LA KARAKANA YA COMPUTA</t>
  </si>
  <si>
    <t>SKIMMING AND PAINTING (KARAKANA YA UMEME NA UASHI)</t>
  </si>
  <si>
    <t>SKIMMING AND PAINTING(ABLUTION BLOCK I</t>
  </si>
  <si>
    <t>SKIMMING AND PAINTING(BOYS HOSTEL)</t>
  </si>
  <si>
    <t>SKIMMING AND PAINTING(FISHERBOARD ALL BULDINGS)</t>
  </si>
  <si>
    <t>SKIMMING AND PAINTING(CLASSROOMS BULDINGS)</t>
  </si>
  <si>
    <t>SKIMMING AND PAINTING(POWER HOUSE)</t>
  </si>
  <si>
    <t>SKIMMING AND PAINTING(STARES ANG RAMP)</t>
  </si>
  <si>
    <t>PLUMBING WORKS 1st  FIX , 2nd AND FINAL  FIX (ABLUTION BLOCK I)</t>
  </si>
  <si>
    <t xml:space="preserve">SAIMON JAMES KALALA </t>
  </si>
  <si>
    <t>PLUMBING WORKS 1st  FIX , 2nd AND FINAL  FIX (DINNING &amp;KICTHEN)</t>
  </si>
  <si>
    <t>PLUMBING WORKS 1st  FIX , 2nd AND FINAL  FIX (GENERAL STORE)</t>
  </si>
  <si>
    <t>PLUMBING WORKS 1st  FIX , 2nd AND FINAL  FIX (GUARD HOUSE)</t>
  </si>
  <si>
    <t>PLUMBING WORKS 1st  FIX , 2nd AND FINAL  FIX (BOYS HOSTEL)</t>
  </si>
  <si>
    <t>PLUMBING WORKS 1st  FIX , 2nd AND FINAL  FIX (PRINCIPAL HOUSE)</t>
  </si>
  <si>
    <t>PLUMBING WORKS 1st  FIX , 2nd AND FINAL  FIX (SEMI DETACHED STAFF HOUSE HOUSE)</t>
  </si>
  <si>
    <t>PLUMBING WORKS 1st  FIX , 2nd AND FINAL  FIX (ABLUTION BLOCK II)</t>
  </si>
  <si>
    <t>SAIMON JAMES KALALA</t>
  </si>
  <si>
    <t>MATUNGIZI (OPEN EAVES)</t>
  </si>
  <si>
    <t>ZAKAYO PETER KANYERERE</t>
  </si>
  <si>
    <t>PLASTERING GENERAL (CLASS ROOM)</t>
  </si>
  <si>
    <t>PLASTERING AND RENDERING(GENERAL STORE)</t>
  </si>
  <si>
    <t>PLASTERING AND RENDERING (KITCHEN AND DINNING)</t>
  </si>
  <si>
    <t>PLASTERING AND RENDERING (MVM WORKSHOP)</t>
  </si>
  <si>
    <t>ELECTRICAL 2ND FIX AND DISTRIBUTION(ELECTRICAL WORKSHOP</t>
  </si>
  <si>
    <t>YAZIDU HAMIDU HUSSEIN</t>
  </si>
  <si>
    <t>ELECTRICAL 2ND FIX AND DISTRIBUTION(ABLUTION BLOCK III)</t>
  </si>
  <si>
    <t>ELECTRICAL 2ND FIX AND DISTRIBUTION(ABLUTION BLOCK II)</t>
  </si>
  <si>
    <t>ELECTRICAL 2ND FIX AND DISTRIBUTION (ADMINISTRATION BLOCK)</t>
  </si>
  <si>
    <t>ELECTRICAL 2ND FIX AND DISTRIBUTION (BOYS HOSTEL)</t>
  </si>
  <si>
    <t>ELECTRICAL 2ND FIX AND DISTRIBUTION(CMPUTER AND SECRETARIAL WORKSHOP)</t>
  </si>
  <si>
    <t>ELECTRICAL 2ND FIX AND DISTRIBUTION (GENERAL CLASSROOM)</t>
  </si>
  <si>
    <t>ELECTRICAL 2ND FIX AND DISTRIBUTION (GIRLS HOSTEL)</t>
  </si>
  <si>
    <t>ELECTRICAL 2ND FIX AND DISTRIBUTION (GUARD HOUSE)</t>
  </si>
  <si>
    <t>ELECTRICAL 2ND FIX AND DISTRIBUTION (TAILORING WORKSHOP)</t>
  </si>
  <si>
    <t>ELECTRICAL 2ND FIX AND DISTRIBUTION(KITCHEN AND DINING)</t>
  </si>
  <si>
    <t>ELECTRICAL 2ND FIX AND DISTRIBUTION((MVM WORKSHOP))</t>
  </si>
  <si>
    <t>ELECTRICAL 2ND FIX AND DISTRIBUTION(ALL BUILDING)</t>
  </si>
  <si>
    <t>ELECTRICAL 2ND FIX AND DISTRIBUTION(POWER HOUSE BUILDING)</t>
  </si>
  <si>
    <t>ELECTRICAL 2ND FIX AND DISTRIBUTION(PRINCIPAL HAUSE)</t>
  </si>
  <si>
    <t>ELECTRICAL 2ND FIX AND DISTRIBUTION (SEMI DETACHED STAFF HOUSE)</t>
  </si>
  <si>
    <t>VICENT JOHN HIZA</t>
  </si>
  <si>
    <t>KUWEKA TERRAZO (POWER HOUSE)</t>
  </si>
  <si>
    <t>KUWEKA TERRAZO (KITCHEN AND DINNING)</t>
  </si>
  <si>
    <t>PLASTERING AND RENDERING ABLUTION Block 2</t>
  </si>
  <si>
    <t>JOHANES BONIFACE NDUKEJI</t>
  </si>
  <si>
    <t>PLASTERING AND RENDERING ABLUTION Block 3</t>
  </si>
  <si>
    <t>PLASTERING AND RENDERING ELECTRICAL AND MBL WORKSHOP</t>
  </si>
  <si>
    <t>PLASTERING AND RENDERING POWER HOUSE</t>
  </si>
  <si>
    <t>PLASTERING AND RENDERING ADMNISTRATION</t>
  </si>
  <si>
    <t>PLASTERING AND RENDERING (SECURITY HOUSE)</t>
  </si>
  <si>
    <t>PLASTERING AND RENDERING (RAMP NA BEAM ADMINISTRATION)</t>
  </si>
  <si>
    <t>PLUMBING WORKS 1st  FIX , 2nd AND FINAL  FIX  ADMNISTRATION BLOCK</t>
  </si>
  <si>
    <t xml:space="preserve">THOMAS RICHARD MARTIN </t>
  </si>
  <si>
    <t>PLUMBING WORKS 1st  FIX , 2nd AND FINAL  FIX COMPUTER AND SECRETARIAL WORKSHOP</t>
  </si>
  <si>
    <t>PLUMBING WORKS 1st  FIX , 2nd AND FINAL  FIX  (JENGO LA KARAKANA YA DSCT)</t>
  </si>
  <si>
    <t>PLUMBING WORKS 1st  FIX , 2nd AND FINAL  FIX GIRLS HOSTEL</t>
  </si>
  <si>
    <t>PLUMBING WORKS 1st  FIX , 2nd AND FINAL  FIX ABLUTION BLOCK III</t>
  </si>
  <si>
    <t>PLUMBING WORKS 1st  FIX , 2nd AND FINAL  FIX MASONRY AND BRICKLAYING&amp;ELECTRICAL INSTALATION WORKSHOP</t>
  </si>
  <si>
    <t>PLUMBING WORKS 1st  FIX , 2nd AND FINAL  FIX MVM WORKSHOP</t>
  </si>
  <si>
    <t>MAKING AND FIXING OF ALUMINIUM DOORS AND WINDOWS</t>
  </si>
  <si>
    <t>TAWAQAL SEIF SAMBIRO</t>
  </si>
  <si>
    <t>PLASTERING AND RENDERING COMPUTER AND SECRETARIAL WORKSHOP</t>
  </si>
  <si>
    <t>OMARI MOHAMED</t>
  </si>
  <si>
    <t>BLANDERING AND GYPSUM BOARD +CORNICE FIXING COMPUTER AND SECRETARIAL WORKSHOP</t>
  </si>
  <si>
    <t>MOSES CORNELY</t>
  </si>
  <si>
    <t>BLANDERING AND GYPSUM BOARD +CORNICE FIXING ADMNISTRATION BLOCK</t>
  </si>
  <si>
    <t>BLANDERING AND GYPSUM BOARD(GENERAL STORE)</t>
  </si>
  <si>
    <t>PANEL DOOR FIXING</t>
  </si>
  <si>
    <t>MOSES ZAKAYO OJIJO</t>
  </si>
  <si>
    <t>PANEL DOOR(SINGLE DOOR 181NO,DOUBLE DOOR 28NO)</t>
  </si>
  <si>
    <t>ROOFING ADMNISTRATION</t>
  </si>
  <si>
    <t>MAGEREZA NGUDU</t>
  </si>
  <si>
    <t>ROOFING BOYS HOSTEL</t>
  </si>
  <si>
    <t>BLANDERING AND GYPSUM BOARD +CORNICE FIXING ABLUTION III</t>
  </si>
  <si>
    <t>EMMANUEL MWESA</t>
  </si>
  <si>
    <t>BLANDERING AND GYPSUM BOARD +CORNICE FIXING GUARDN HOUSE</t>
  </si>
  <si>
    <t>BLANDERING AND GYPSUM BOARD +CORNICE FIXING PRINCIPAL HOUSE</t>
  </si>
  <si>
    <t>BLANDERING AND GYPSUM BOARD +CORNICE FIXING GENERAL CLASSROOM</t>
  </si>
  <si>
    <t>BLANDERING AND GYPSUM BOARD +CORNICE FIXING SEMI DETACHED STAFF HOUSE</t>
  </si>
  <si>
    <t>KUFITISHA  FREMU ZA MILANGO</t>
  </si>
  <si>
    <t>KEPHA LUCAS MASELE</t>
  </si>
  <si>
    <t>STRUCTURE WORK  SEPTIC TANK AND SOAK WAY PIT PLUS INSPECTION CHAMBER</t>
  </si>
  <si>
    <t>JUMA NGUTURI MWANZI</t>
  </si>
  <si>
    <t>6,500,000,.00</t>
  </si>
  <si>
    <t>FIXING OF WALL/FLOOR TILES  GUARD HOUSE</t>
  </si>
  <si>
    <t>EMMANUEL SIMION</t>
  </si>
  <si>
    <t>FIXING OF WALL/FLOOR TILES  GENERAL CLASSROOM</t>
  </si>
  <si>
    <t>FIXING OF WALL/FLOOR TILES  SINGLE FAMILLY STAFF HOUSE</t>
  </si>
  <si>
    <t>FIXING OF WALL/FLOOR TILES  GIRLS HOSTEL</t>
  </si>
  <si>
    <t>FIXING OF WALL/FLOOR TILES   ADMNISTRATION BLOCK</t>
  </si>
  <si>
    <t>ROOFING  KITCHEN&amp;DINNING</t>
  </si>
  <si>
    <t>GEOFREY KIFIGI</t>
  </si>
  <si>
    <t>D:KWIMBA DVTC</t>
  </si>
  <si>
    <t>E:IKUNGI DVTC</t>
  </si>
  <si>
    <t>UPAKAJI WA RANGI KATIKA UJENZI WA CHUO CHA VETA WILAYA YA IKUNGI SINGIDA KATIKA MADARASA NA BWALO LA CHAKULA</t>
  </si>
  <si>
    <t>SARA MWINYI</t>
  </si>
  <si>
    <t>UPAKAJI WA RANGI KATIKA UJENZI WA CHUO CHA VETA WILAYA YA IKUNGI SINGIDA KATIKA VYOO VYA WAVULANA/WASICHANA NA CHUMBA CHA UMEME</t>
  </si>
  <si>
    <t>AGNES NYAGULA</t>
  </si>
  <si>
    <t>AGNES NYAGALU</t>
  </si>
  <si>
    <t>UPAKAJI WA RANGI KATIKA UJENZI WA CHUO CHA VETA WILAYA YA IKUNGI SINGIDA KATIKA NYUMBA YA MKUU WA CHUO</t>
  </si>
  <si>
    <t>SPERATUS RWEIKIZA</t>
  </si>
  <si>
    <t>UPAKAJI WA RANGI KATIKA UJENZI WA CHUO CHA VETA WILAYA YA IKUNGI SINGIDA KATIKA KARAKANA YA COMPUTER, UASHI NA UMEME</t>
  </si>
  <si>
    <t>PAULO SANARE</t>
  </si>
  <si>
    <t>UPAKAJI WA RANGI KATIKA UJENZI WA CHUO CHA VETA WILAYA YA IKUNGI SINGIDA KATIKA MAJENGO YA BWENI LA WASICHANA NA BWENI LA WAVULANA</t>
  </si>
  <si>
    <t>JOHN KISUDA KISESE</t>
  </si>
  <si>
    <t>KUCHIMBA NA KUJENGA CHEMBA ZA MAJI SAFI NA MAJI TAKA</t>
  </si>
  <si>
    <t>ROBERT E. KISSIKI</t>
  </si>
  <si>
    <t>USAMBAZAJI NA UTENGENEZAJI WA SKAFU YA TERRAZO</t>
  </si>
  <si>
    <t>AMOS LEONARD MWAKAPONJA</t>
  </si>
  <si>
    <t>KUPAUWA JENGO LA UTAWALA(GHOROFA)</t>
  </si>
  <si>
    <t>ELIFURAHA JOHN KILEO</t>
  </si>
  <si>
    <t>UTENGENEZAJI WA MALUMALU KATIKA MAJENGO YA NYUMBA YA MKUU WA CHUO NA NYUMBA YA WATUMISHI</t>
  </si>
  <si>
    <t>RAPHAEL MABWAI BOY</t>
  </si>
  <si>
    <t>UPAKAJI WA RANGI KATIKA UJENZI WA CHUO CHA VETA WILAYA YA IKUNGI SINGIDA KATIKA MAJENGO YA UTAWALA, STOO NA KARAKANA YA MAGARI</t>
  </si>
  <si>
    <t>JAMES MANENO LUSINGO</t>
  </si>
  <si>
    <t xml:space="preserve">UTENGENEZAJI NA USAMBAZAJI WA MILANGO </t>
  </si>
  <si>
    <t>GOOD JOB VENTURE</t>
  </si>
  <si>
    <t>GOODJOB VENTURE</t>
  </si>
  <si>
    <t>UTENGENEZAJI NA USAMBAZAJI WA MADIRISHA YA ALUMINIUM</t>
  </si>
  <si>
    <t>PG WAKISHUA AND DAUGHTERS CO.LTD</t>
  </si>
  <si>
    <t>UWEKAJI WA VIFAA VYA UMEME</t>
  </si>
  <si>
    <t>STEPHANO WILLIAM NGONYA</t>
  </si>
  <si>
    <t>UTENGENEZAJI WA MIFUMO YA MAJI SAFI</t>
  </si>
  <si>
    <t>ATHUMAN S MWANDE</t>
  </si>
  <si>
    <t>Ujenzi wa jengo la Utawala</t>
  </si>
  <si>
    <t>Israel Hezron Kiswaga</t>
  </si>
  <si>
    <t>Ujenzi wa jengo la Madarasa</t>
  </si>
  <si>
    <t>DAUDI MHALA</t>
  </si>
  <si>
    <t>Daudi Mhala</t>
  </si>
  <si>
    <t>Ujenzi wa Jengo la Karakana ya Ushonaji</t>
  </si>
  <si>
    <t>Seilas Kihaga</t>
  </si>
  <si>
    <t>Ujenzi wa Jengo la Karakana ya Umeme na Ujenzi</t>
  </si>
  <si>
    <t>Isaya Ernest Laizer</t>
  </si>
  <si>
    <t>Ujenzi wa Jengo la Karakana ya Ufundi Magari na Uchomeleaji</t>
  </si>
  <si>
    <t>George Kiswaga</t>
  </si>
  <si>
    <t>Ujenzi wa Jengo la Karakana ya Uhazili na Maabara ya Kompyuta</t>
  </si>
  <si>
    <t>Tryphone J Mdede</t>
  </si>
  <si>
    <t>Ujenzi wa Jengo la Jiko na Bwalo</t>
  </si>
  <si>
    <t>Goodluck Mfugale</t>
  </si>
  <si>
    <t xml:space="preserve">Ujenzi wa Jengo la Bweni la Wavulana </t>
  </si>
  <si>
    <t>Said Abdallah Mpiluka</t>
  </si>
  <si>
    <t>Pius Dyoba Kagoma</t>
  </si>
  <si>
    <t>Ujenzi wa Jengo la Nyumba ya Mkuu wa Chuo</t>
  </si>
  <si>
    <t>Ujenzi wa Jengo la Nyumba ya Watumishi</t>
  </si>
  <si>
    <t>Elisha Mgimba</t>
  </si>
  <si>
    <t>Joripha Jonathan Mgata</t>
  </si>
  <si>
    <t>Francis Edward Lupola</t>
  </si>
  <si>
    <t>Matengenezo ya Fremu za Milango</t>
  </si>
  <si>
    <t>Ditram L. Mbuligwe</t>
  </si>
  <si>
    <t>Matengenezo ya Grili za Madirisha</t>
  </si>
  <si>
    <t>Costantino Exavery Ngusi</t>
  </si>
  <si>
    <t>Matengenezo ya Madirisha ya Alluminium</t>
  </si>
  <si>
    <t>Mahmoud Ally Mzalia</t>
  </si>
  <si>
    <t>Kuweka terazzo</t>
  </si>
  <si>
    <t>Salumu Kondo</t>
  </si>
  <si>
    <t>G:KOROGWE DVTC</t>
  </si>
  <si>
    <t xml:space="preserve">Building 5 septic tanks, 5 soak away pit and Waste water drainage Systems at all buildings </t>
  </si>
  <si>
    <t>Athumani Mwande</t>
  </si>
  <si>
    <t>Casual for External works</t>
  </si>
  <si>
    <t>Painting Works at 3 Toilets blocks, Power house, Gurd house and General store.</t>
  </si>
  <si>
    <t> Force Account</t>
  </si>
  <si>
    <t>Charles Maharage</t>
  </si>
  <si>
    <t>Carrying out Masonry Works at Kitchen and dining hall</t>
  </si>
  <si>
    <t>Eusebius Maro</t>
  </si>
  <si>
    <t>Painting Works at Kitchen and Dining hall</t>
  </si>
  <si>
    <t>Mwanahawa M. Kibelege</t>
  </si>
  <si>
    <t>Carrying out internal plumbing Works at Administration block, Kitchen and dining hall, Principal house, Semi-detached house and all domitories.</t>
  </si>
  <si>
    <t>Julius Shija</t>
  </si>
  <si>
    <t>Carrying out Masonry Works at Principal house, Semi-detached house, Power house, Gurd house, General store and 3 toilets.</t>
  </si>
  <si>
    <t>Issa Kipanje</t>
  </si>
  <si>
    <t>Painting Works at General classroom, Principal House and boys domitory</t>
  </si>
  <si>
    <t>Mfaume S. Msham</t>
  </si>
  <si>
    <t>Painting Works at Dsct, computer, electrical and Girls domitory</t>
  </si>
  <si>
    <t>Mohamed Seif</t>
  </si>
  <si>
    <t>Mohamed Self</t>
  </si>
  <si>
    <t>Carrying out Carpentry Works at all w/shops, General store, Administration block, 3 toilets, Gurd house and Semi-detached house.</t>
  </si>
  <si>
    <t>Peter F. Mgombele</t>
  </si>
  <si>
    <t>Carrying out Terrazo floor</t>
  </si>
  <si>
    <t>Carrying out internal plumbing Works at Girls toilet, Geeral store, Gurd house and all workshops</t>
  </si>
  <si>
    <t>Fabricating window grills Dining hall, boys hostel</t>
  </si>
  <si>
    <t>H:LONGIDO DVTC</t>
  </si>
  <si>
    <t>Kazi ya zege la nguzo za msingi(stater)  na beam</t>
  </si>
  <si>
    <t>Kupaa skiming kwenye mabweni</t>
  </si>
  <si>
    <t>Bahati Mark Mtares</t>
  </si>
  <si>
    <t>Ujenzi wa ngazi seti mbili jengo la darasa</t>
  </si>
  <si>
    <t>Ujenzi wa ramp tatu jengo la bwalo la chakula na jiko</t>
  </si>
  <si>
    <t>Ujenzi wa makaro ya kunawia mkono seti mbili bwalo la chakula na jiko</t>
  </si>
  <si>
    <t>Ujengaji wa box za nguzo za msingi na beam za ukuta wa uzio</t>
  </si>
  <si>
    <t>Ujenzi wa mashimo ya kuhifadhi maji taka pair tano umekamilika</t>
  </si>
  <si>
    <t>Kuweka madirisha ya aluminium kwenye madirisha</t>
  </si>
  <si>
    <t>Marks distributor  and supply company LTD</t>
  </si>
  <si>
    <t>Ujenzi wa tofali za vent za juu kwa majengo yote pc 60 na vent za chini pc 260</t>
  </si>
  <si>
    <t>Kazi ya kutengeneza mageti 37 chuo cha longido na chuma za uzio wa ramp na ngazi jengo la utawala, Karakana, nyumba za watumishi, kibanda cha umeme, jengo la stoo, jengo la utawala, darasa, bwalo la chakula na jiko na hostel ya wavulana na wasichana</t>
  </si>
  <si>
    <t>Victor Ronald Mushi</t>
  </si>
  <si>
    <t>Kupaka rangi kibanda cha mlinzi</t>
  </si>
  <si>
    <t>Neema Loakaki Kivuyo</t>
  </si>
  <si>
    <t>Kupaka rangi nyumba ya mkuu wa chuo</t>
  </si>
  <si>
    <t>Kupaka rangi katika nyumba ya watumishi 2</t>
  </si>
  <si>
    <t xml:space="preserve">Kupaka rangi majengo ya vyuo 3 </t>
  </si>
  <si>
    <t>Kupaka rangikibanda cha umeme</t>
  </si>
  <si>
    <t>Kupaka rangi bwalo la chakula na jiko</t>
  </si>
  <si>
    <t>Kupaka rangi jingo la stoo</t>
  </si>
  <si>
    <t>Kunyoosha cople za milango 209kwenye majengo chuo cha veta</t>
  </si>
  <si>
    <t>Ujenzi wa ngazi seti tatu imekamilika 100% hosteli ya wavulana na hosteli ya wasichana</t>
  </si>
  <si>
    <t>Kuweka mfumo wa pili wa umeme kwa majengo yote ya chuo</t>
  </si>
  <si>
    <t>Ujenzi kuta za msingi na kuta za uzio wa chuo</t>
  </si>
  <si>
    <t>Abdallah Hashim Mfinasoka</t>
  </si>
  <si>
    <t>Kuweka tiles darasa</t>
  </si>
  <si>
    <t>Joseph Mark Mtares</t>
  </si>
  <si>
    <t xml:space="preserve">Force Account </t>
  </si>
  <si>
    <t>Kuweka tiles bwalo la chakula</t>
  </si>
  <si>
    <t>Kuweka tiles nyumba watumishi</t>
  </si>
  <si>
    <t>Kuweka tiles vyoo 3</t>
  </si>
  <si>
    <t>Kuweka tiles kibanda cha mlinzi</t>
  </si>
  <si>
    <t>Kuweka tiles hosteli wavulana</t>
  </si>
  <si>
    <t>Kuweka tiles hosteli wasichana</t>
  </si>
  <si>
    <t>Kuweka tiles stoo</t>
  </si>
  <si>
    <t>Kuweka tiles nyumba ya mkuu wa chuo</t>
  </si>
  <si>
    <t xml:space="preserve">Kazi ya kuweka fremu za milango katika chuo cha VETA wilaya ya Longido jumla ya milango 220 </t>
  </si>
  <si>
    <t>Sikila General Supplies</t>
  </si>
  <si>
    <t>Kazi ya uwekaji Terrazo Karakana ya ushonaji</t>
  </si>
  <si>
    <t>Uchimbaji wa mashimo kumi ya kuhifadhi maji taka katika mradi wa chuo cha VETA wilaya ya Longido</t>
  </si>
  <si>
    <t>Forced Account</t>
  </si>
  <si>
    <t>ABDARHA</t>
  </si>
  <si>
    <t>ALPHONCE</t>
  </si>
  <si>
    <t>BAHATI</t>
  </si>
  <si>
    <t>EMMANUEL</t>
  </si>
  <si>
    <t>ERICK</t>
  </si>
  <si>
    <t>FRENK</t>
  </si>
  <si>
    <t>ISRAEL</t>
  </si>
  <si>
    <t>Kazi ya kuweka fremu za milango katika chuo cha VETA wilaya ya Longido jumla ya milango 220</t>
  </si>
  <si>
    <t>B:BUHIGWE DVTC</t>
  </si>
  <si>
    <t xml:space="preserve">Force account </t>
  </si>
  <si>
    <t xml:space="preserve">Thomas M. Thomas </t>
  </si>
  <si>
    <t xml:space="preserve">Mkataba wa kazi ya kutengeneza madirisha ya karakana ya ushonaji </t>
  </si>
  <si>
    <t xml:space="preserve">Mkataba wa kazi ya ujenzi wa golofa jengo la utawala chuo cha VETA </t>
  </si>
  <si>
    <t>SUPPLY OF HARDWARE MATERIAL FOR BUILDING</t>
  </si>
  <si>
    <t xml:space="preserve">QUOTATION </t>
  </si>
  <si>
    <t>KIBOKO PAINTS LTD</t>
  </si>
  <si>
    <t>ALBERTO BUILDING MATERIALS SUPPLY C0 LTD</t>
  </si>
  <si>
    <t>WAKISHUA AND DAUGHTERS LTD</t>
  </si>
  <si>
    <t>ALBERTO BUILDING MATERIALS SUPPLY CO LTD</t>
  </si>
  <si>
    <t>JAK TRADER</t>
  </si>
  <si>
    <t>ENA ELECTRICAL SUPPLY</t>
  </si>
  <si>
    <t>ALBERTO BUILDING MATERIAL SUPPLY CO LTD</t>
  </si>
  <si>
    <t>Supply of hardware  material for building</t>
  </si>
  <si>
    <t>Mnawa enterprises</t>
  </si>
  <si>
    <t>Quotation</t>
  </si>
  <si>
    <t>Yako Arica Tradinng co.</t>
  </si>
  <si>
    <t>30,625,00.00</t>
  </si>
  <si>
    <t>Abeid Issa Nyoka</t>
  </si>
  <si>
    <t>Masoko Solution</t>
  </si>
  <si>
    <t>Abed  Issa Nyoka</t>
  </si>
  <si>
    <t>Unique Office Solution and General Supply</t>
  </si>
  <si>
    <t>Mnawa Enterprises</t>
  </si>
  <si>
    <t>Emmanuel Leonard Lugendo</t>
  </si>
  <si>
    <t>Malagarasi Enterprises and contractors</t>
  </si>
  <si>
    <t>Mlalizi Tanzania LTD</t>
  </si>
  <si>
    <t>Malagarasi Enterprise and contractors</t>
  </si>
  <si>
    <t>Mnawa Enterprise</t>
  </si>
  <si>
    <t>Maulidi Juma Enterprise</t>
  </si>
  <si>
    <t>Unique Office Solution and General supply</t>
  </si>
  <si>
    <t>Raymond Dismas</t>
  </si>
  <si>
    <t>Zoheb A Datoo</t>
  </si>
  <si>
    <t>M/S SAO HILL INDUSTRIES LIMITED</t>
  </si>
  <si>
    <t>Quotatio</t>
  </si>
  <si>
    <t>Robert K charahani</t>
  </si>
  <si>
    <t>Ndikumana K kisenya</t>
  </si>
  <si>
    <t>Emmanuel Lusama</t>
  </si>
  <si>
    <t>Ayoub Moshi tije</t>
  </si>
  <si>
    <t>Jeremiah</t>
  </si>
  <si>
    <t>Rajabu Lugize</t>
  </si>
  <si>
    <t>Willium Boniface maturile</t>
  </si>
  <si>
    <t>Wanna fanuel nduhile</t>
  </si>
  <si>
    <t>Usambazaji wa vifaa vya ujenzi(Vigae) katika Chuo cha VETA-BUTIAMA</t>
  </si>
  <si>
    <t>Mwita Kibacho Mgambi</t>
  </si>
  <si>
    <t>QUOTATION</t>
  </si>
  <si>
    <t>Usambazaji wa vifaa vya ujenzi(Umeme) katika Chuo cha VETA-BUTIAMA</t>
  </si>
  <si>
    <t>Kilimanjaro Cable(T) LTD</t>
  </si>
  <si>
    <t>Usambazaji wa vifaa vya ujenzi(Madirisha ya Aluminium) katika Chuo cha VETA-BUTIAMA</t>
  </si>
  <si>
    <t>Tawaqal Seif Sambiro</t>
  </si>
  <si>
    <t>Usambazaji wa vifaa vya ujenzi(Saruji) katika Chuo cha VETA-BUTIAMA</t>
  </si>
  <si>
    <t>La-Leo Company LTD</t>
  </si>
  <si>
    <t>Usambazaji wa vifaa vya ujenzi(Rangi) katika Chuo cha VETA-BUTIAMA</t>
  </si>
  <si>
    <t>Win Traders LTD</t>
  </si>
  <si>
    <t>Usambazaji wa vifaa vya ujenzi(Frame za Milango) katika Chuo cha VETA-BUTIAMA</t>
  </si>
  <si>
    <t>Pek Brother's(T) LTD</t>
  </si>
  <si>
    <t>Usambazaji wa vifaa vya ujenzi(Top za Milango) katika Chuo cha VETA-BUTIAMA</t>
  </si>
  <si>
    <t>Usambazaji wa vifaa vya ujenzi(Hollow Block) katika Chuo cha VETA-BUTIAMA</t>
  </si>
  <si>
    <t>Fauratus P. Byabachwezi</t>
  </si>
  <si>
    <t>Usambazaji wa vifaa vya ujenzi(Tofali na Louvers) katika Chuo cha VETA-BUTIAMA</t>
  </si>
  <si>
    <t>Usambazaji wa vifaa vya ujenzi(Mbao) katika Chuo cha VETA-BUTIAMA</t>
  </si>
  <si>
    <t>Usambazaji wa vifaa vya ujenzi(Vitasa) katika Chuo cha VETA-BUTIAMA</t>
  </si>
  <si>
    <t>Usambazaji wa vifaa vya ujenzi(Misumari na Nondo) katika Chuo cha VETA-BUTIAMA</t>
  </si>
  <si>
    <t>Usambazaji wa vifaa vya ujenzi(Tarazo) katika Chuo cha VETA-BUTIAMA</t>
  </si>
  <si>
    <t>Bugingo Electrical Works &amp; General Supplies</t>
  </si>
  <si>
    <t>Usambazaji wa Vifaa vya Ujenzi(Maji) katika Chuo cha VETA-BUTIAMA</t>
  </si>
  <si>
    <t>Jesca Morris Simuchile</t>
  </si>
  <si>
    <t>Usambazaji wa vifaa vya ujenzi(Bomba) katika Chuo cha VETA-BUTIAMA</t>
  </si>
  <si>
    <t>Mwita Wambura Magoto</t>
  </si>
  <si>
    <t>SUPPLY OF HARDWARE FOR BUILDING MATERIAL</t>
  </si>
  <si>
    <t>MUSA SAMSON TEMBE</t>
  </si>
  <si>
    <t>AMEDEUS PLUMBING AND GENERAL SUPPLIES</t>
  </si>
  <si>
    <t>GREM ENTERPRISE AND GERNERAL SUPPLY</t>
  </si>
  <si>
    <t>KAMAKA CO LTD</t>
  </si>
  <si>
    <t>DIRECT TO MANUFACTURER</t>
  </si>
  <si>
    <t>TANGA CEMENT PLC</t>
  </si>
  <si>
    <t>KILIMANJARO CABLE T LTD</t>
  </si>
  <si>
    <t>PATRIOT HARDWARE LIMITED</t>
  </si>
  <si>
    <t>SMART JR ENTERPRISES</t>
  </si>
  <si>
    <t>ERIBEAT BLOCKS AND BUILDING SUPPLIES</t>
  </si>
  <si>
    <t>EMMANUEL JOSHUA NYINGI</t>
  </si>
  <si>
    <t>JUNES ENTERPRISES AND JENERAL SUPPLIES</t>
  </si>
  <si>
    <t>FARES WILFRED TARIMO</t>
  </si>
  <si>
    <t>COTEX INDUSTRIES LTD</t>
  </si>
  <si>
    <t>SAO HILL INDUSTRIES</t>
  </si>
  <si>
    <t>DANGOTE CEMENT LTD TZ</t>
  </si>
  <si>
    <t>CF NGUMBI INVESTMENT CO.TZ</t>
  </si>
  <si>
    <t>ELIKANA LUHWANO MBWILO</t>
  </si>
  <si>
    <t>ZUHURA HARDWARE</t>
  </si>
  <si>
    <t>TEACHERS MERTAL WORKSHORP</t>
  </si>
  <si>
    <t>HK BROS GENERAL SUPPLY</t>
  </si>
  <si>
    <t>IDDI MBARAKA TOWAINDA</t>
  </si>
  <si>
    <t>AMIRI ABDALLAH MUHANDO</t>
  </si>
  <si>
    <t>CHRISTIAN THEODOS NGETWA</t>
  </si>
  <si>
    <t>GOOD JOB VENTURES</t>
  </si>
  <si>
    <t>CHUMA TRANSPORT AND LOGISTICS CO LTD</t>
  </si>
  <si>
    <t>EMIRATE BUILDERS CO LTD</t>
  </si>
  <si>
    <t>Supply, of Hardware Materials for Building.</t>
  </si>
  <si>
    <t>ZAHA Company Limited</t>
  </si>
  <si>
    <t>Hussein &amp; Company</t>
  </si>
  <si>
    <t>Kibagate Tanzania LTD</t>
  </si>
  <si>
    <t xml:space="preserve">Kiboko Paint LTD </t>
  </si>
  <si>
    <t>Rai Shop Enterprises</t>
  </si>
  <si>
    <t>Hussein and Company</t>
  </si>
  <si>
    <t>Hatibu Rashid Hoza</t>
  </si>
  <si>
    <t>Kibogate Tanzania Limited</t>
  </si>
  <si>
    <t>Kiboko  Paints Ltd</t>
  </si>
  <si>
    <t>Raishop Enterprises</t>
  </si>
  <si>
    <t>Shume General Enterprises</t>
  </si>
  <si>
    <t>8,490.000.00</t>
  </si>
  <si>
    <t>Rainshop Enterprises</t>
  </si>
  <si>
    <t>Mackdonald William Ndambwe</t>
  </si>
  <si>
    <t>Reuben James Elias</t>
  </si>
  <si>
    <t>Mackdonald William</t>
  </si>
  <si>
    <t>TEMESA</t>
  </si>
  <si>
    <t xml:space="preserve">Mackdonald </t>
  </si>
  <si>
    <t>Mackdonald</t>
  </si>
  <si>
    <t>Rainshop</t>
  </si>
  <si>
    <t>Reuben</t>
  </si>
  <si>
    <t>Edna lulu</t>
  </si>
  <si>
    <t xml:space="preserve">Supply of Cement </t>
  </si>
  <si>
    <t>Tanga General Industries Ltd</t>
  </si>
  <si>
    <t>Dealer</t>
  </si>
  <si>
    <t xml:space="preserve">Supply of Paints </t>
  </si>
  <si>
    <t>Insignia Limited</t>
  </si>
  <si>
    <t>Manufacturer</t>
  </si>
  <si>
    <t xml:space="preserve">Supply of white Cement </t>
  </si>
  <si>
    <t>Bulk Distributors Ltd</t>
  </si>
  <si>
    <t>Framework Agreement</t>
  </si>
  <si>
    <t>Supply of Hardware materials</t>
  </si>
  <si>
    <t>DDG General Store</t>
  </si>
  <si>
    <t>Testing of building materials</t>
  </si>
  <si>
    <t>Arusha Technical College</t>
  </si>
  <si>
    <t>Single source</t>
  </si>
  <si>
    <t>Pedima Limited</t>
  </si>
  <si>
    <t>Supply of Painting materials</t>
  </si>
  <si>
    <t>Supply of gypsum powder</t>
  </si>
  <si>
    <t>AIM steel Limited</t>
  </si>
  <si>
    <t>Supply of tiles and accessories</t>
  </si>
  <si>
    <t>Kazuri General Supplies</t>
  </si>
  <si>
    <t>Supply of course aggrigate</t>
  </si>
  <si>
    <t>Elieka Vasuri Mbise</t>
  </si>
  <si>
    <t>Local Suppliers</t>
  </si>
  <si>
    <t>Supply of concrete blocks</t>
  </si>
  <si>
    <t>Meshack Simon Mollel</t>
  </si>
  <si>
    <t>Supply of fine aggrigate</t>
  </si>
  <si>
    <t>Transportation of white cement</t>
  </si>
  <si>
    <t>Supply of electrical materials</t>
  </si>
  <si>
    <t>Saifee Electrical Store</t>
  </si>
  <si>
    <t>Joseph Melami Mollel</t>
  </si>
  <si>
    <t>Transportation of reinforcements</t>
  </si>
  <si>
    <t>Supply of solvent</t>
  </si>
  <si>
    <t>Supply of Soft wood</t>
  </si>
  <si>
    <t>Minor Value Procurement</t>
  </si>
  <si>
    <t>Transportation of hardware materials</t>
  </si>
  <si>
    <t>Transportation of cement</t>
  </si>
  <si>
    <t>Supply of hardware materials</t>
  </si>
  <si>
    <t>Manu Electrical Company</t>
  </si>
  <si>
    <t>Athuman S. Mwande</t>
  </si>
  <si>
    <t>Elisal Elias Massawe</t>
  </si>
  <si>
    <t>Carrying out masonry works at administration block, general classroom, girls dormitory, boys dormitory</t>
  </si>
  <si>
    <t>Mkumbo Mlangi</t>
  </si>
  <si>
    <t>Fabricating Door grills Girls Dom, Boys Dom, single H, semi Detached &amp; power H.</t>
  </si>
  <si>
    <t>Halidi Huseni Omary</t>
  </si>
  <si>
    <t>Carrying out Electrical Installation Works at detached quarter, 3toilets, store, gurd house &amp; power house</t>
  </si>
  <si>
    <t>George M.Mkono</t>
  </si>
  <si>
    <t>Fabricating Door grills Construction of door grills at w/shop block &amp; store</t>
  </si>
  <si>
    <t>Enock kilian Mosha</t>
  </si>
  <si>
    <t>Fabrication of balusters for ramp and stair at at administration block</t>
  </si>
  <si>
    <t>Carrying out Electrical Installation Works at Administration block, General classroom, Kitchen and dining hall, W/shops, principal house and domitories.</t>
  </si>
  <si>
    <t>George M. Mkono</t>
  </si>
  <si>
    <t>Painting works at Adm block and MVM &amp; WF</t>
  </si>
  <si>
    <t>Fabricating Window grills at all w/shop blocks, Girls domitory, 3 toilets &amp; store</t>
  </si>
  <si>
    <t>Fabricating Window grills at Administration blocks, General classroom, Gurd house, principal house &amp; Semi-detached house</t>
  </si>
  <si>
    <t>Carrying out Carpentry Works at Geneal classroom, Girls domitory, boys domitory and principal house</t>
  </si>
  <si>
    <t>Fabricating and fixing of window grills: Administration block, Principal house, Semi Detached house</t>
  </si>
  <si>
    <t>Ally Saidi Bewa</t>
  </si>
  <si>
    <t>Skimming and Painting SC and COMPUTER</t>
  </si>
  <si>
    <t>Daniel Erasto Fundisha</t>
  </si>
  <si>
    <t>Construction of Soak away pits and Septic tanks</t>
  </si>
  <si>
    <t>Francis Ngoti</t>
  </si>
  <si>
    <t>Skimming and Painting Principal house</t>
  </si>
  <si>
    <t>Hassani issa Abdallah</t>
  </si>
  <si>
    <t>Skimming and Painting General Store</t>
  </si>
  <si>
    <t>John V. Kyelula</t>
  </si>
  <si>
    <t>Plumbing Installation (waste water, clean water and sanitary appliances): Guard house, Boys toilet, Girls toilet, Staff toilet, SC and Computer, MB and EL, DSCT Workshop, and MVM and WF</t>
  </si>
  <si>
    <t>Fadhil Athuman Mtandika</t>
  </si>
  <si>
    <t xml:space="preserve">Construction of Inspection Chamber MVM workshop </t>
  </si>
  <si>
    <t>Fredy John Mkono</t>
  </si>
  <si>
    <t>Wood Roofing works (pending): Administration block, Boys hostel, General Classroom, General Store, Girls Hostel, Power house, Principal House, Semi Detached house</t>
  </si>
  <si>
    <t>John Mirumbe</t>
  </si>
  <si>
    <t>Force account</t>
  </si>
  <si>
    <t>Joseph Julius Mwaruko</t>
  </si>
  <si>
    <t>Making Tiles floor Staff Toilet, Girls toilet, Boys toilet and Guard house</t>
  </si>
  <si>
    <t>Michael Mbonaga</t>
  </si>
  <si>
    <t>Making Tiles floor: Boys hostel, General store and Girls hostel</t>
  </si>
  <si>
    <t>Moses Peter Mcharo</t>
  </si>
  <si>
    <t>Making Terrazo floor Kitchen and Dining</t>
  </si>
  <si>
    <t>Noely Simion Kitandu</t>
  </si>
  <si>
    <t>Skimming and Painting General Classroom</t>
  </si>
  <si>
    <t>Rashid waziri Ghaful</t>
  </si>
  <si>
    <t xml:space="preserve">Making Tiles floor: General Classroom and Kitchen and Dining </t>
  </si>
  <si>
    <t>Saidi Hassani Nareja</t>
  </si>
  <si>
    <t>Making Terrazo floor: DSCT Workshop, SC and COMPUTER, MVM and WF, MB amd EL, General Store, Power house</t>
  </si>
  <si>
    <t>Said Thomas Sinde</t>
  </si>
  <si>
    <t>Skimming and Painting Staff toilet, student’s toilet, and Power house</t>
  </si>
  <si>
    <t>Salumu Masimike</t>
  </si>
  <si>
    <t>Construct blocks above ring beam: DSCT, SC and Computer, MB and EL and MVM &amp;WF Workshops</t>
  </si>
  <si>
    <t>Salumu Omari Saidi</t>
  </si>
  <si>
    <t>Skimming and Painting Boys hostel</t>
  </si>
  <si>
    <t>Simon Samson Marco</t>
  </si>
  <si>
    <t>Skimming and Painting Girls hostel</t>
  </si>
  <si>
    <t>Supply of hardware material for building</t>
  </si>
  <si>
    <t>Rai shop enterprises</t>
  </si>
  <si>
    <t>quotation</t>
  </si>
  <si>
    <t>Husein and company</t>
  </si>
  <si>
    <t>Hussein and company</t>
  </si>
  <si>
    <t>Tumsifu Naftal mbowe</t>
  </si>
  <si>
    <t>Tumsifu naftal mbowe</t>
  </si>
  <si>
    <t>Abdallah sheli athmani</t>
  </si>
  <si>
    <t>Maulidi juma maulidi</t>
  </si>
  <si>
    <t>Mauled juma maulid</t>
  </si>
  <si>
    <t>Rai shop enterprise</t>
  </si>
  <si>
    <t>Ray shop enterprise</t>
  </si>
  <si>
    <t>Tumsifu naftali mbowe</t>
  </si>
  <si>
    <t>Rai shop shop enterprises</t>
  </si>
  <si>
    <t>Ray shop enterprises</t>
  </si>
  <si>
    <t xml:space="preserve">Hussein and company </t>
  </si>
  <si>
    <t>Abdllah shell athman</t>
  </si>
  <si>
    <t>Abdallah shell athman</t>
  </si>
  <si>
    <t>Hussen and company</t>
  </si>
  <si>
    <t>Berger paints international ltd</t>
  </si>
  <si>
    <t>Waziri rajabu waziri</t>
  </si>
  <si>
    <t>Waziri rajabu wazuri</t>
  </si>
  <si>
    <t>Berger paints internation</t>
  </si>
  <si>
    <t>Supreme aluminium works</t>
  </si>
  <si>
    <t>Good job ventures</t>
  </si>
  <si>
    <t xml:space="preserve">Tumsifu naftal mbowe </t>
  </si>
  <si>
    <t>Wazir rajabu waziri</t>
  </si>
  <si>
    <t>Maulid juma enterprises</t>
  </si>
  <si>
    <t>Mauled juma enterprises</t>
  </si>
  <si>
    <t>Abdallah sheli athman</t>
  </si>
  <si>
    <t>Abdallah shell athmani</t>
  </si>
  <si>
    <t>Tumsifu mbowe</t>
  </si>
  <si>
    <t>Abdallah shell Athmani</t>
  </si>
  <si>
    <t>Waziri Rajabu  Waziri</t>
  </si>
  <si>
    <t>Waziri Raziri Waziri</t>
  </si>
  <si>
    <t>Maulid Juma enterprises</t>
  </si>
  <si>
    <t>Sikilla Genaral Supplies</t>
  </si>
  <si>
    <t>LOCK AND DOOR SYSTEM</t>
  </si>
  <si>
    <t>JACK TRADERS 2003</t>
  </si>
  <si>
    <t>FIVE STAR ENTERPRISES</t>
  </si>
  <si>
    <t>MAMA MAPUNDA</t>
  </si>
  <si>
    <t>ALBERT BUILDING MATERIALS SUPPLY</t>
  </si>
  <si>
    <t>KIKUNDI CHA JITUME VIJANA</t>
  </si>
  <si>
    <t>JUMA ATHUMANI KAZUNGU</t>
  </si>
  <si>
    <t>GASTON BECKO TILES</t>
  </si>
  <si>
    <t>WEZQ ROOFING SOLUTION LTD</t>
  </si>
  <si>
    <t>SHAMOZA INVESTMENT</t>
  </si>
  <si>
    <t xml:space="preserve">IKUNGI DVCT </t>
  </si>
  <si>
    <t>IRENE KANANKIA KITOMARY</t>
  </si>
  <si>
    <t>RG GENERAL WORK AND SUPPLIES</t>
  </si>
  <si>
    <t>SUMACO</t>
  </si>
  <si>
    <t>PG WAKISHUA</t>
  </si>
  <si>
    <t>I. MBARALI DVTC</t>
  </si>
  <si>
    <t>KUFANYA KAZI ZOTE ZA BOMBA YAANI MAJI TAKA NA MAJI MASAFI KWENYE MRADI WA UJENZI WA CHUO CHA UFUNDI WILAYA YA MBARALI</t>
  </si>
  <si>
    <t>SAMWEL G. NKAJIWA</t>
  </si>
  <si>
    <t xml:space="preserve">KUBANDIKA VIGAE VYA UKUTANI NA SAKAFU KWENYE JENGO LA UTAWALA, MADARASA, VYOONI NA JIKONI KWENYE MRADI WA UJENZI WA CHUO CHA UFUNDI WILAYA YA MBARALI </t>
  </si>
  <si>
    <t>HALFAN R. MWINYMKUU</t>
  </si>
  <si>
    <t>KUCHIMBA NA KUJENGA SETI TANO ZA MASHIMO YA VYOO (SEPTIC TANKS &amp; SOAK AWAY PITS)KWENYE MRADI WA UJENZI WA CHUO CHA UFUNDI WILAYA YA MBARALI</t>
  </si>
  <si>
    <t>NIKOLAUS L. MLELA</t>
  </si>
  <si>
    <t>KUWEKA TERRAZZO KWENYE KARAKANA ZA MAGARI, COMPUTER LAB, DSCT, MB NA BOHARI YA CHUO KWENYE MRADI WA UJENZI WA CHUO CHA UFUNDI WILAYA YA MBARALI</t>
  </si>
  <si>
    <t>MUSSA M. MHESA</t>
  </si>
  <si>
    <t>KUFANYA WIRING MAJENGO YAFUATAYO:- BWENI LA WAVULANA, BWENI LA WASICHANA, JIKO NA BWALO LA CHAKULA KWENYE MRADI WA UJENZI WA CHUO CHA UFUNDI WILAYA YA MBARALI</t>
  </si>
  <si>
    <t>IRENE T. NDUNGURU</t>
  </si>
  <si>
    <t>KUFANYA WIRING MAJENGO YAFUATAYO:- VYOO VITATU, GUARD HOUSE, KARAKANA 4, STAFF HOUSE 2, UTAWALA, MADARASA, BOHARI NA NYUMBA YA KUPOKELEA UMEME KWENYE MRADI WA UJENZI WA CHUO CHA UFUNDI WILAYA YA MBARALI</t>
  </si>
  <si>
    <t>KUSUKA NA KUPACHIKA MADIRISHA YA ALUMINIUM VYOO VITATU KWENYE MRADI WA UJENZI WA CHUO CHA UFUNDI WILAYA YA MBARALI</t>
  </si>
  <si>
    <t>LUKA E. NZULUMI</t>
  </si>
  <si>
    <t>KUSUKA NA KUPACHIKA MADIRISHA YA ALUMINIUM SEMIDITACHED &amp; BOYS HOSTELI KWENYE MRADI WA UJENZI WA CHUO CHA UFUNDI WILAYA YA MBARALI</t>
  </si>
  <si>
    <t>DAMAS FALO</t>
  </si>
  <si>
    <t>KUSUKA NA KUPACHIKA MADIRISHA YA ALUMINIUM KARAKANA YA UASHI NA COMPUTER LAB KWENYE MRADI WA UJENZI WA CHUO CHA UFUNDI WILAYA YA MBARALI</t>
  </si>
  <si>
    <t>KUPAKA RANGI JENGO LA STOO NA VYOO VITATU KWENYE MRADI WA UJENZI WA CHUO CHA UFUNDI WILAYA YA MBARALI</t>
  </si>
  <si>
    <t>SELEMAN W NUNGU</t>
  </si>
  <si>
    <t>KUPAKA RANGI JENGO LA UTAWALA KWENYE MRADI WA UJENZI WA CHUO CHA UFUNDI WILAYA YA MBARALI</t>
  </si>
  <si>
    <t>JESTON A KIFIKILO</t>
  </si>
  <si>
    <t>KUPAKA RANGI KARAKANA TATU(UASHI, USHONAJI NA COMPUTER) KWENYE MRADI WA UJENZI WA CHUO CHA UFUNDI WILAYA YA MBARALI</t>
  </si>
  <si>
    <t>BENSON J MUTEMBEI</t>
  </si>
  <si>
    <t>KUPAKA RANGI BWENI LA WASICHANA, BWENI LA WAVULANA NA JIKO NA BWALO LA CHAKULA KWENYE MRADI WA UJENZI WA CHUO CHA UFUNDI WILAYA YA MBARALI</t>
  </si>
  <si>
    <t>BENISON J. MUTEMBEI</t>
  </si>
  <si>
    <t>KUSUKA NA KUPACHIKA GRILL ZA MADIRISHA JENGO LA STAFF (2 IN 1)</t>
  </si>
  <si>
    <t>KUSUKA NA KUPACHIKA GRILL ZA MADIRISHA KARAKANA YA USHONAJI NA MAGARI KWENYE MRADI WA UJENZI</t>
  </si>
  <si>
    <t>KUSUKA NA KUPACHIKA MADIRISHA YA ALUMININIUM KARAKANA YA USHONAJI NA MAGARI KWENYE</t>
  </si>
  <si>
    <t>8,972,44.40.00</t>
  </si>
  <si>
    <t>KUSUKA NA KUPACHIKA MADIRISHA YA ALUMINIUM PRINCIPAL HOUSE NA BWENI LA WASICHANA</t>
  </si>
  <si>
    <t>JOSEPHAT SIMON KUNGURU</t>
  </si>
  <si>
    <t xml:space="preserve">KUPIGA DARI KARKANA YA USHONAJI NA COMPUTER LAB </t>
  </si>
  <si>
    <t>JOSIAH SALEHE MAHENGE</t>
  </si>
  <si>
    <t>KUPIGA DARI JENGO LA STOO NA VYOO VITATU KWENYE MRADI WA UJENZI</t>
  </si>
  <si>
    <t>KUPIGA DARI NYUMBA YA WATUMISHI (2 IN 1) NA NYUMBA YA WALINZI</t>
  </si>
  <si>
    <t>KUSUKA NA KUPACHIKA MADIRISHA YA ALUMINIUM JENGO LA UTAWALA NA JENGO MADARASA KWENYE MRADI WA UJINZI</t>
  </si>
  <si>
    <t>CHRISOSTOM J NGAIRO</t>
  </si>
  <si>
    <t>KUSUKA NA KUPACHIKS MADIRISHA YA ALUMINIUM JENGO LA JIKO NA JENGO LA BOHARI YA CHUO</t>
  </si>
  <si>
    <t xml:space="preserve">KUSUKA NA KUPACHIKA ALUMINIUM JENGO LA UTAWALA NA JENGO MADARASA </t>
  </si>
  <si>
    <t>KUPAKA RANGI JENO MADARSA NA KARAKANA YA MAGARI KWENYE MRADI</t>
  </si>
  <si>
    <t>RASHIDI S. NYUMILE</t>
  </si>
  <si>
    <t>KUPIGA DARI JENGO LA UTAWALA KWENYE MRADIWA UJENZI WA CHUO</t>
  </si>
  <si>
    <t>LUKA E NZULUMI</t>
  </si>
  <si>
    <t>KUPIGA DARI KARAKANA YA MAGARI NA JENGO LA MADARASA</t>
  </si>
  <si>
    <t xml:space="preserve">KUPIGA DARI KARAKANA YA USHONAJI NA COMPUTER LAB </t>
  </si>
  <si>
    <t>KUPIGA DARI BWENI LA WASICHANA, BWENI LA WAVULANA NA JIKO</t>
  </si>
  <si>
    <t>Supply of building materials</t>
  </si>
  <si>
    <t>Ramzan wail Co. LTD</t>
  </si>
  <si>
    <t>Muheza hardware</t>
  </si>
  <si>
    <t>Mheza hardware</t>
  </si>
  <si>
    <t>Christopher ZephaniaMbilinyi</t>
  </si>
  <si>
    <t>ArdoZephaniambilinyi</t>
  </si>
  <si>
    <t>ArdoZephaniaMbilinyi</t>
  </si>
  <si>
    <t>Living Kapwili</t>
  </si>
  <si>
    <t>Christopher Mbilinyi</t>
  </si>
  <si>
    <t>ArdoZephaniaMbilingi</t>
  </si>
  <si>
    <t>ArdoZephanialMbilingi</t>
  </si>
  <si>
    <t>Kupiga Lipu na kunyoosha koplo za madirisha na milango na nguzo jengo la Madarasa, Power House, Nyumba ya Mkuu wa Chuo, Nyumba ya wafanya kazi, Karakana ya uashi na umeme, Bweni la Wasichana na Wavulana</t>
  </si>
  <si>
    <t>FRANK JACOB</t>
  </si>
  <si>
    <t>Kujenga Mashimo ya Maji TakaVETA Kilindi</t>
  </si>
  <si>
    <t>ANASELI JACKSON KIWELU</t>
  </si>
  <si>
    <t>Kuweka Vifaa vya Mfumo wa Maji Safi  na Maji Taka kwenye majengo  ya VETA Kilindi</t>
  </si>
  <si>
    <t>JUMA RAMADHANI MORIJO</t>
  </si>
  <si>
    <t>Kujenga Gebo, Koplo na Matungulizi</t>
  </si>
  <si>
    <t>JOASI FATAELI TILLYA</t>
  </si>
  <si>
    <t>Kutindua na kufunga mifumo ya maji safi na maji taka Bweni la wasichana</t>
  </si>
  <si>
    <t>LEONARD MBUGUNI</t>
  </si>
  <si>
    <t>Mkataba wa scheming,   kupaka rangi, kuweka tiles na terrazo  majengo ya VETA Kilindi</t>
  </si>
  <si>
    <t>Kazi ya kuweka Gypsum board, Mikanda,  PVC Ceiling na kinga Maji</t>
  </si>
  <si>
    <t>PETER F. MGOMBELE</t>
  </si>
  <si>
    <t>Kazi ya kuweka Umeme kwenye Majengo ya VETA Kilindi</t>
  </si>
  <si>
    <t>LOSERIAN HOSEA MTUI</t>
  </si>
  <si>
    <t>Kazi ya Kujenga LUVAZI na kujenga tofali kwenye majengo ya VETA Kilindi</t>
  </si>
  <si>
    <t>Kujenga matangulizi na kupiga lipu, kunyoosha koplo za milango, kujena jukwaa na beams za juu na chini na kupiga lipu dari za rampu na ngazi</t>
  </si>
  <si>
    <t>BUILDING MATERIALS FOR  KILINDI DVTC</t>
  </si>
  <si>
    <t>M/S. ANTONY HARRY PANGA</t>
  </si>
  <si>
    <t>M/S. ANTONY HENDRY  PANGA</t>
  </si>
  <si>
    <t>M/S. DAR  MORO ALUMINIUM GLASS COMPANY</t>
  </si>
  <si>
    <t>M/S. FRORA'S ELECTRICAL GOODS</t>
  </si>
  <si>
    <t>M/S. FRORA'S  ELECTRICAL GOODS</t>
  </si>
  <si>
    <t>M/S. HUSSEIN AND COMPANY</t>
  </si>
  <si>
    <t xml:space="preserve">M/S. A. ISMAIL ENTERPRISES </t>
  </si>
  <si>
    <t>M/S. JOHN B. SHAYO</t>
  </si>
  <si>
    <t>M/S. KAMAKA CO. LTD</t>
  </si>
  <si>
    <t>M/S.  KIBOGATE TANZANIA LTD</t>
  </si>
  <si>
    <t>M/S. KIBOGATE TANZANIA LIMITED</t>
  </si>
  <si>
    <t>K RUFIJI DVTC</t>
  </si>
  <si>
    <t>Ujenziwanyumbayawatumishi (kazizote)</t>
  </si>
  <si>
    <t>Dunia K. Ubwe</t>
  </si>
  <si>
    <t>UtengenezajiwaMilangonaFlemuJengo la KarakanayaMagarinaUhazili</t>
  </si>
  <si>
    <t>Ujenziwanyumbayam ashine yaumemenakibanda cha mlinzi(kazizote)</t>
  </si>
  <si>
    <t>EleutheriusNdomba</t>
  </si>
  <si>
    <t>Ujenziwajengo la uhazilinakompyutanakarakanayamagarinaufundinyumba(kazizote)</t>
  </si>
  <si>
    <t>Idd said mwendo</t>
  </si>
  <si>
    <t>Ujenziwajengo la utawala,nyumbayamkuuwachuo, wamadarasamtambuka (kazizote)</t>
  </si>
  <si>
    <t>Joseph Mwanasanga</t>
  </si>
  <si>
    <t>Utengenezajiwamilangonaflemujengo la stoo, jikonabwalo, jengo la ushonajinajengo la umemewamajumbaninauashi.</t>
  </si>
  <si>
    <t>Ujenziwajengo la ushaonaji (kazizote)</t>
  </si>
  <si>
    <t>Rajabuungando</t>
  </si>
  <si>
    <t>Ujenziwachoo cha wafanyakazi, Wasichana, wavulana (kazizote)</t>
  </si>
  <si>
    <t>Salum R. Muhando</t>
  </si>
  <si>
    <t>Ujenziwajikonabwalo la chakulanaujenzi was too kuu ( kazizote)</t>
  </si>
  <si>
    <t>Athumaninanunu</t>
  </si>
  <si>
    <t>Ujenziwa   kitchen and dining hall</t>
  </si>
  <si>
    <t>AthumaniNanunu</t>
  </si>
  <si>
    <t>Ujenziwamajengomatatu, bweni la wavulana, bweni la wasichana, semidetached house</t>
  </si>
  <si>
    <t>Ujenziwa roofing and finishing</t>
  </si>
  <si>
    <t>EleutheriusBenardNdomba</t>
  </si>
  <si>
    <t>Ujenziwamajengoyaufundiwamagarinauchomeleajivyuma</t>
  </si>
  <si>
    <t>38,000.000.00</t>
  </si>
  <si>
    <t xml:space="preserve">Ujenziwamajengomatatu principal house, general classroom, </t>
  </si>
  <si>
    <t>Joseph HasaniMwanasanga</t>
  </si>
  <si>
    <t>BUILDING MATERIALS FOR RUFIJI DVTC</t>
  </si>
  <si>
    <t>M/S. ALLY ABDALLAH MASELA</t>
  </si>
  <si>
    <t>ALLY ABDALLAH MASELA</t>
  </si>
  <si>
    <t>M/S. MAULID JUMA ENTERPRISES</t>
  </si>
  <si>
    <t>MAULID JUMA ENTERPRISES</t>
  </si>
  <si>
    <t>M/S. MLANGA HARDWARE CO.LTD</t>
  </si>
  <si>
    <t>MLANGA HARDWARE CO.LTD</t>
  </si>
  <si>
    <t>M/S. OMAR MGENI MANERO</t>
  </si>
  <si>
    <t>OMAR MGENI MANERO</t>
  </si>
  <si>
    <t>M/S. YUSUFU KASIMU MWAMBA</t>
  </si>
  <si>
    <t>YUSUFU KASIMU MWAMBA</t>
  </si>
  <si>
    <t>M/S. ZAMUS GENERAL SUPPLIES CO.LTD</t>
  </si>
  <si>
    <t>ZAMUS GENERAL SUPPLIES CO.LTD</t>
  </si>
  <si>
    <t>M/S.  ASANTEEL FREDRICK MSUYA</t>
  </si>
  <si>
    <t>M/S ASANTEEL FEDRICK MSUYA</t>
  </si>
  <si>
    <t>M/S.  MAULIDI JUMA ENTERPRISES</t>
  </si>
  <si>
    <t>M/S.  MAULIDI RAMADHANI SURE</t>
  </si>
  <si>
    <t>M/S. KIBOKO PAINTS T. LTD</t>
  </si>
  <si>
    <t>M/S.  LUKA CHARLES MKINI</t>
  </si>
  <si>
    <t>M/S. MIRADI GEREZA KILOMBERO</t>
  </si>
  <si>
    <t>M/S. NABAKI AFRICA LTD.</t>
  </si>
  <si>
    <t>M/S. PASCAL &amp; SONS TRANSPORT</t>
  </si>
  <si>
    <t>2,100.000.00</t>
  </si>
  <si>
    <t xml:space="preserve">ALAF LIMITED </t>
  </si>
  <si>
    <t>ALLY ABDALLAH MASERA</t>
  </si>
  <si>
    <t>ASANTE FREDRICK MSUYA</t>
  </si>
  <si>
    <t>CLARA  GEORGE KIBODYA</t>
  </si>
  <si>
    <t>DANGOTE CEMENT LIMITED COLLECTION  ACCOUNT</t>
  </si>
  <si>
    <t>DANGOTE CEMENT UNAPPLIED</t>
  </si>
  <si>
    <t>DIY LIMITED</t>
  </si>
  <si>
    <t>GOODWILL TANZANIA CERAMICS CO. LTD</t>
  </si>
  <si>
    <t>IMPORTS INTERNATIONAL  LTD</t>
  </si>
  <si>
    <t>KAMAKA CO. LTD</t>
  </si>
  <si>
    <t>TUMAINI JONES MAGINA</t>
  </si>
  <si>
    <t>L UVINZA DVTC</t>
  </si>
  <si>
    <t xml:space="preserve">Kupachika Fremu za Milango na  kutengeneza Window seal  </t>
  </si>
  <si>
    <t>Aseli John Elisafi</t>
  </si>
  <si>
    <t xml:space="preserve">Force Account  </t>
  </si>
  <si>
    <t xml:space="preserve">Kutengeneza Chemba na mitaro </t>
  </si>
  <si>
    <t xml:space="preserve">Himidi Juma Himidi </t>
  </si>
  <si>
    <t xml:space="preserve">Kupachika Grill za Milango na Madirisha </t>
  </si>
  <si>
    <t xml:space="preserve">Kupiga blandering, kufunga board na mikanda ya Kompyuta na Uhazili </t>
  </si>
  <si>
    <t xml:space="preserve">Fikirini Henry Mwanamayunga </t>
  </si>
  <si>
    <t xml:space="preserve">Kufyatua Tofali za Inch 6, kuzimwagilia na Kuzipanga </t>
  </si>
  <si>
    <t xml:space="preserve">Mrisho Hamisi Sadiki </t>
  </si>
  <si>
    <t>Kufunga Mifumo ya Umeme kwa Majengo 17</t>
  </si>
  <si>
    <t>Johnphase Nyamkina</t>
  </si>
  <si>
    <t>Kutengeneza top za Milango</t>
  </si>
  <si>
    <t>Magereza Kigoma</t>
  </si>
  <si>
    <t>Kupiga Plasta Jengo la Karakana ya Ujenzi na Umeme, Jengo la Bwalo la Chakula, Nyumba za Watumishi, Nyumba ya Mkuu wa Chuo na Jengo la  Bweni la Wavulana</t>
  </si>
  <si>
    <t xml:space="preserve">Kuweka Tiles </t>
  </si>
  <si>
    <t>John Faustine Manyilizu</t>
  </si>
  <si>
    <t>Kuskimu na kupaka rangi</t>
  </si>
  <si>
    <t>Khalidi H. Kitangwara</t>
  </si>
  <si>
    <t>Kutengeneza Grill za Milango na Madirisha</t>
  </si>
  <si>
    <t>Heledi Fredrick Baranyikwa</t>
  </si>
  <si>
    <t>Kuweka Terrazo</t>
  </si>
  <si>
    <t xml:space="preserve">Kufunga Gypsum Board na Mikanda </t>
  </si>
  <si>
    <t>Kutengeza Fremu za Milango</t>
  </si>
  <si>
    <t>Lugegwa Jafari Lugegwa</t>
  </si>
  <si>
    <t>Kuweka Tiles Bwalo la Chakula</t>
  </si>
  <si>
    <t>Emmanuel Paulo Damiana</t>
  </si>
  <si>
    <t>Kazi za Marekebisho ya Waziri</t>
  </si>
  <si>
    <t>Kutengeneza Grill  za Mabweni (Boys na Girls) Ngazi za  Jengo la Utawala, Jiko na Bwalo</t>
  </si>
  <si>
    <t>Kupiga ripu Bweni la Wasichana na Vyoo Viwili (KE/ME)</t>
  </si>
  <si>
    <t>Kupiga ripu Jengo la Madarasa na Stoo</t>
  </si>
  <si>
    <t>Joashi M. Julius</t>
  </si>
  <si>
    <t>BUILDING MATERIALS FOR UVINZA DVTC</t>
  </si>
  <si>
    <t>M/S. GOLDSTAR PAINTS LIMITED</t>
  </si>
  <si>
    <t>M/S. KEDA CERAMIC</t>
  </si>
  <si>
    <t>M/S. LUGEGWA JAFARI LUGEGWA</t>
  </si>
  <si>
    <t>M/S. MAULID JUMA MBONYE</t>
  </si>
  <si>
    <t>M/S. SANYA BUIDERS LIMITED</t>
  </si>
  <si>
    <t>M/S. UNIQUE OFFICE SOLUTION</t>
  </si>
  <si>
    <t>M/S. POYONGO</t>
  </si>
  <si>
    <t>KUWEKA SAKAFU YA CEMENT</t>
  </si>
  <si>
    <t>BABEL MBEMBELA</t>
  </si>
  <si>
    <t>KUWEKA WIRING MADARASANI</t>
  </si>
  <si>
    <t>DAVID CHILEWA</t>
  </si>
  <si>
    <t>KUWEKA  MALUMALU</t>
  </si>
  <si>
    <t>STEPHANO MWANDISI</t>
  </si>
  <si>
    <t xml:space="preserve">KUPAKA RANGI </t>
  </si>
  <si>
    <t>LUCAS CHUWA</t>
  </si>
  <si>
    <t>KUWEKA SAKAFU TERAZO</t>
  </si>
  <si>
    <t>BONIPHACE DAUDI</t>
  </si>
  <si>
    <t>KUTENGENEZA LOUVERS</t>
  </si>
  <si>
    <t>ELIAS LOWAPANI</t>
  </si>
  <si>
    <t>KUWEKA FREMU JENGO LA MKUU WA CHUO</t>
  </si>
  <si>
    <t>JOSEPH MASAKA</t>
  </si>
  <si>
    <t>KUWEKA KENCHI ZA CHUMA</t>
  </si>
  <si>
    <t>JUMA MGONJA</t>
  </si>
  <si>
    <t>KUPIGA PLASTER.</t>
  </si>
  <si>
    <t>PETER GOMBE</t>
  </si>
  <si>
    <t>KUWEKA PLASTER JENGO LA USHONAJI</t>
  </si>
  <si>
    <t>KUTANDAZA MFUMO WA MAJI</t>
  </si>
  <si>
    <t>EXAVERY NGOWI</t>
  </si>
  <si>
    <t>KUPIGA PLASTA BWALO LA CHAKULA</t>
  </si>
  <si>
    <t>KUWEKA SAKAFU YA MALUMALU</t>
  </si>
  <si>
    <t>ELIUD AYO</t>
  </si>
  <si>
    <t>KUWEKA SAKAFU YA MALUMALU UTAWALA</t>
  </si>
  <si>
    <t>GERSHOM LUKUPE</t>
  </si>
  <si>
    <t>KUWEKA SAKAFU YA TERAZO</t>
  </si>
  <si>
    <t>KUSKIM NA KUPAKA RANGI KARAKANA</t>
  </si>
  <si>
    <t>PASCAL JIBADA</t>
  </si>
  <si>
    <t>KUWEKA MILANGO NA FREMU</t>
  </si>
  <si>
    <t>KUWEKA MADIRISHA NA MILAMGO</t>
  </si>
  <si>
    <t>BOAZ NGIMBA</t>
  </si>
  <si>
    <t>KUWEKA MALUMALU MADARASA</t>
  </si>
  <si>
    <t>KUWEKA TERAZO FLOOR</t>
  </si>
  <si>
    <t>KUCHIMBA NA KUJENGA SEPTIC TANK</t>
  </si>
  <si>
    <t>MOSES KACHELI</t>
  </si>
  <si>
    <t>MACK MOSHA</t>
  </si>
  <si>
    <t>KUCHONGA BARABARA</t>
  </si>
  <si>
    <t>ONDOA PRISON STAFFCANTEEN</t>
  </si>
  <si>
    <t>KUSOMBELEA MAJI</t>
  </si>
  <si>
    <t>ADAM NCHIRA</t>
  </si>
  <si>
    <t>ISSACK ISSACK</t>
  </si>
  <si>
    <t>KUFANYA BLUNDERING,KUFUNGA GYPSUM BODI</t>
  </si>
  <si>
    <t>FELIX MLULA</t>
  </si>
  <si>
    <t>KUSOMBA MAJI</t>
  </si>
  <si>
    <t>ADAMU NCHIRA</t>
  </si>
  <si>
    <t>KUFANYA BLUNDERING KUFIX GYPSUM</t>
  </si>
  <si>
    <t>ALOYCE NJOJA</t>
  </si>
  <si>
    <t>JONATHAN ABDALLAH</t>
  </si>
  <si>
    <t>DARUS SINGAJILE</t>
  </si>
  <si>
    <t>.MUSTAFA MOHAMED</t>
  </si>
  <si>
    <t>KUPIGA MSASA MILANGO,NA FINSHING</t>
  </si>
  <si>
    <t>HILARY OMARY</t>
  </si>
  <si>
    <t>KUTENGENEZA FREMU</t>
  </si>
  <si>
    <t>KUTENGEZA FREMU</t>
  </si>
  <si>
    <t>DEUS MORIO</t>
  </si>
  <si>
    <t>ALEX MSIGALLAH</t>
  </si>
  <si>
    <t>JONATHAN ELIA</t>
  </si>
  <si>
    <t>KUPIGA MSASA FREMU NA FINISHING</t>
  </si>
  <si>
    <t>HILALRY OMARI</t>
  </si>
  <si>
    <t>KUTENGENEZA SHATA ZA MILANGO</t>
  </si>
  <si>
    <t>ALEX MSIGALAO</t>
  </si>
  <si>
    <t>KUTENGENEZA  MILANGO</t>
  </si>
  <si>
    <t>DEUS</t>
  </si>
  <si>
    <t>JAK TRADERS 2003</t>
  </si>
  <si>
    <t>FELIX MANENO</t>
  </si>
  <si>
    <t>FIVE STAR</t>
  </si>
  <si>
    <t>MUHOMI MEMBA</t>
  </si>
  <si>
    <t>ALBERTO BUILDING CO LTD</t>
  </si>
  <si>
    <t>ENA ELECTRIC SUPPLY</t>
  </si>
  <si>
    <t>.PG WAKISHUWA AND DAUGHTERS LTD</t>
  </si>
  <si>
    <t>YOUNG SON ADAM</t>
  </si>
  <si>
    <t>MUHOMI MEMBE</t>
  </si>
  <si>
    <t>Upigaji wa Dari katika Karakana ya Magari na Nyumba ya Watumishi Chuo cha VETA Wilaya ya Chunya</t>
  </si>
  <si>
    <t>Amani B.Nyahenge</t>
  </si>
  <si>
    <t>Upigaji wa Dari katika Jengo la Stoo na Nyumba ya Mkuu wa Chuo katika Chuo cha VETA Wilaya ya Chunya</t>
  </si>
  <si>
    <t>Emmanuel H. Mwaijumba</t>
  </si>
  <si>
    <t>Upigaji wa Dari katika Karakana ya Ushonaji na Jengo la Darasa Chuo cha VETA Wilaya ya Chunya.</t>
  </si>
  <si>
    <t>Dastan S. Zakaria</t>
  </si>
  <si>
    <t>Upigaji wa Dari katika Karakana ya  uashi na Umeme, Vyoo vitatu na kibanda cha  mlinzi katika Chuo cha VETA Wilaya ya Chunya.</t>
  </si>
  <si>
    <t>Pascal G. Kwimba</t>
  </si>
  <si>
    <t>Upigaji wa Dari katika bwalo la chakula na jiko katika Chuo cha VETA Wilaya ya Chunya</t>
  </si>
  <si>
    <t>Jully S. Afamba</t>
  </si>
  <si>
    <t>Upigaji wa Dari katika mabweni mawili katika Chuo cha VETA Wilaya ya Chunya</t>
  </si>
  <si>
    <t>Thabiti Athuman Bwimila</t>
  </si>
  <si>
    <t>Thabit Athumani Bwimila</t>
  </si>
  <si>
    <t>Upigaji wa Dari katikamajengo ya utawala na jengo la Uhazili na tehama katika Chuo cha VETA Wilaya ya Chunya</t>
  </si>
  <si>
    <t>Allen Mwesigwa Trazias</t>
  </si>
  <si>
    <t>Upakaji wa rangi na uwekaji wa sakafu ya vigae katika jengo la utawala katika Chuo cha VETA Wilaya ya Chunya</t>
  </si>
  <si>
    <t>Michael I. Chipeta</t>
  </si>
  <si>
    <t>Upakaji wa rangi katika jengo Uhazili na Tehamakatika chuo cha VETA Wilaya ya Chunya</t>
  </si>
  <si>
    <t>Allen M. Trazias</t>
  </si>
  <si>
    <t>Upakaji wa rangi na uwekaji wa sakafu ya vigae katika majengo a vyoo na kibanda cha mlinzi katika Chuo cha VETA Wilaya ya Chunya</t>
  </si>
  <si>
    <t>Pascal G. Kimba</t>
  </si>
  <si>
    <t>Upakaji wa rangi na uwekaji wa sakafu ya vigae katika jengo la darasa katika Chuo cha VETA Wilaya ya Chunya</t>
  </si>
  <si>
    <t>Yuda J. Aron</t>
  </si>
  <si>
    <t>Upakaji wa rangi katika majengo ya Stoo na jengo la  jenereta katika chuo cha VETA Wilaya ya Chunya</t>
  </si>
  <si>
    <t>Kelvin N. Meela</t>
  </si>
  <si>
    <t>Kelvi N. Meela</t>
  </si>
  <si>
    <t>Upakaji wa rangi katika Bweni la wasichana katika chuo cha VETA Wilaya ya Chunya</t>
  </si>
  <si>
    <t>Upakaji wa rangi katika Bweni la wavulana  katika chuo cha VETA Wilaya ya Chunya</t>
  </si>
  <si>
    <t>Marekebisho ya kuta, milango, madirisha lipu na koplo katika mabweni mawaili Chuo cha  VETA  Wilaya ya Chunya</t>
  </si>
  <si>
    <t>Upakaji wa rangi na uwekaji wa sakafu ya vigae katika nyumba ya mkuu wa Chuo pamoja na nyumba ya watumishi katika Chuo cha VETA Wilaya ya Chunya</t>
  </si>
  <si>
    <t>Amani B. Nyahenge</t>
  </si>
  <si>
    <t>Upakaji wa rangi na uwekaji wa sakafu ya vigae katika karakana ya uashi na  umeme katika Chuo cha VETA Wilaya ya Chunya</t>
  </si>
  <si>
    <t>Upakaji wa rangi na uwekaji wa sakafu ya vigae katika bwalo la chakula na jiko katika Chuo cha VETA Wilaya ya Chunya</t>
  </si>
  <si>
    <t>Edward M. Mbukwa</t>
  </si>
  <si>
    <t>Upakaji wa rangi na uwekaji wa sakafu ya vigae katika karakana ya ushonaji katika Chuo cha VETA Wilaya ya Chunya</t>
  </si>
  <si>
    <t>Dastan Zakaria</t>
  </si>
  <si>
    <t>Dastani Zakaria</t>
  </si>
  <si>
    <t>Upakaji wa rangi na uwekaji wa sakafu ya vigae katika karakana ya magari na uchomeleaji katika Chuo cha VETA Wilaya ya Chunya</t>
  </si>
  <si>
    <t>Allen M.Trazias</t>
  </si>
  <si>
    <t>Uwekaji wa sakafu ya Tarrazo katika karakana zote, jiko, Stoo na jengo la jenereta katika Chuo cha VETA Wilaya ya Chunya</t>
  </si>
  <si>
    <t>Fariji W. Mwakalesi</t>
  </si>
  <si>
    <t>Uchimbaji na ujenzi wa mashimo  yote katika Chuo cha VETA Wilaya ya Chunya</t>
  </si>
  <si>
    <t>Cronely Mathew Alphonce</t>
  </si>
  <si>
    <t>Marekebisho ya ya sehemu za wazi za milango , madirisha, Koplo, nguzo, kuta na misingi katika karakana zote</t>
  </si>
  <si>
    <t>Marekebisho ya ya sehemu za wazi za milango , madirisha, Koplo, nguzo, kuta, misingi  na kuweka linta juu ya milango ya vyoo katika majengo ya vyoo,jengo la jenereta, Stoo,na kibanda cha mlinzi</t>
  </si>
  <si>
    <t>Utengenezaji na ufungaji  wa madirisha  yote ya Aluminium katika majengo yote</t>
  </si>
  <si>
    <t>Kefasi J. Njonga</t>
  </si>
  <si>
    <t>Ufungaji wa vifaa vya mabomba awamu ya pili katika majengo yote Chuo cha VETA Wilaya ya Chunya</t>
  </si>
  <si>
    <t>Emmanuel Lossy</t>
  </si>
  <si>
    <t>Ufungaji wa umeme awamu ya pili na ya tatu katika majengo yote Chuo cha VETA Wilaya ya Chunya</t>
  </si>
  <si>
    <t>Alex Nyerere</t>
  </si>
  <si>
    <t>Utengenezaji na ufungaji wa fremu za milango ya mbao katikaChuo cha VETA Wilaya ya Chunya</t>
  </si>
  <si>
    <t>Samwel l. Mwango</t>
  </si>
  <si>
    <t>Ufungaji wa vifaa vya mabomba awamu ya kwanza katika majengo yote Chuo cha VETA Wilaya ya Chunya</t>
  </si>
  <si>
    <t>Upigaji wa lipu katika nyumba ya watumishi Katika Chuo cha VETA Wilaya ya Chunya</t>
  </si>
  <si>
    <t>Leonard Mogha</t>
  </si>
  <si>
    <t>Kazi ya kumwagilia sakafu ya vigae na lipu katika majengo ya Chuo cha VETA Wilaya ya Chunya</t>
  </si>
  <si>
    <t>Amani M. Charles</t>
  </si>
  <si>
    <t>Kubeba mchanga trip 30 kwa ajili ya ujenzi wa Chuo VETA Wilaya Chunya.</t>
  </si>
  <si>
    <t>Aron Mbughi</t>
  </si>
  <si>
    <t>Ujenzi wa karo za majikoni katika nyumba ya mkuu wa chuo na nyumba ya watumishi katika chuo cha VETA Wilaya ya Chunya</t>
  </si>
  <si>
    <t>Umiminaji wa window cills katika nyumba ya mkuu wa Chu, nyuba ya watumushi na jengo la utawala Chuo cha VETA Wilaya ya Chunya</t>
  </si>
  <si>
    <t>Tilack Malongo</t>
  </si>
  <si>
    <t>Kufanya usafi ndani na  nje ya majengo yote, Kufunga Z-flashing katika paa la jengo la utawala, Kuingiza umeme kwenye inspection pits katika karakana ya magari na uchomeleaji Chuo cha VETA Wilaya ya Chunya.</t>
  </si>
  <si>
    <t>Kupakia, kusafirisha na kushusha vifaa vya ujenzi katika Chuo Cha VETA Wilaya ya Chunya</t>
  </si>
  <si>
    <t>Albert Mhema</t>
  </si>
  <si>
    <t>Marekebisho ya umeme ya mfumo wa umeme katika Jengo la Jenereta Chuo cha VETA Wilaya ya Chunya</t>
  </si>
  <si>
    <t>Alex Nyerer</t>
  </si>
  <si>
    <t>Kuandaa, kupakia na kusafirisha mchanga trip 30 kwa ajili ya ujenzi wa chuo cha VETA Wilaya ya Chunya</t>
  </si>
  <si>
    <t>Supply of Hardware Material for Building</t>
  </si>
  <si>
    <t>CHICAGO ZONE TRADERS</t>
  </si>
  <si>
    <t>DAR CERAMICA CENTER LTD</t>
  </si>
  <si>
    <t>EMIRATE ALUMINIUM GLASS. CO LIMITED</t>
  </si>
  <si>
    <t>EVANS ESTOMIHI MLAKI</t>
  </si>
  <si>
    <t>JPN GEN ENTERPRISES CO LTD</t>
  </si>
  <si>
    <t>MUSHI AND NELLY CO LTD</t>
  </si>
  <si>
    <t>SIMCO INVESTMENT AND CO LTD</t>
  </si>
  <si>
    <t>TANGANYIKA WATTLE CO. LTD</t>
  </si>
  <si>
    <t>TEDDY JASSON SANGA</t>
  </si>
  <si>
    <t xml:space="preserve">EMIRATES BUIDERS LTD </t>
  </si>
  <si>
    <t xml:space="preserve">MBEYA CEMENT LTD </t>
  </si>
  <si>
    <t>UJENZI WA KARAKANA YA UFUNDI MAGARI NA UCHOMELEAJI VYUMA</t>
  </si>
  <si>
    <t>FRANCIS M LUHAMBA</t>
  </si>
  <si>
    <t>UJENZI WA JENGO LA UHAZILI NA TEHAMA</t>
  </si>
  <si>
    <t>TOKI GALULA MBESHI</t>
  </si>
  <si>
    <t>UJENZI WA JENGO LA UASHI NA UMEME</t>
  </si>
  <si>
    <t>SAID MUSSA</t>
  </si>
  <si>
    <t>UJENZI WA JENGO LA BWALO LA CHAKULA NA JIKO</t>
  </si>
  <si>
    <t>ISSA SHABANI MWAMBA</t>
  </si>
  <si>
    <t>UJENZI WA NGAZI YA WALEMAVU JENGO LA UTAWALA</t>
  </si>
  <si>
    <t>UJENZI WA JENGO LA UTAWALA</t>
  </si>
  <si>
    <t>UJENZI WA NYUMBA YA WAFANYAKAZI</t>
  </si>
  <si>
    <t>UJENZI WA NYUMBA YA MKUU WA CHUO</t>
  </si>
  <si>
    <t>UJENZI WA BWENI LA WAVULANA</t>
  </si>
  <si>
    <t>MUHAYA MKWABI KAYANDA</t>
  </si>
  <si>
    <t>UJENZI WA MASHIMO YA VYOO NA CHEMBA ZAKE</t>
  </si>
  <si>
    <t>UJENZI WA JENGO LA STOO</t>
  </si>
  <si>
    <t>UJENZI WA MADARASA</t>
  </si>
  <si>
    <t>UJENZI WA JENGO LA USHONAJI NA TEKNOLOJIA YA MAVAZI</t>
  </si>
  <si>
    <t>PAUL KAYANDA</t>
  </si>
  <si>
    <t>UJENZI WA JENGO LA JENERETA</t>
  </si>
  <si>
    <t>SAID MUSSA ZENA</t>
  </si>
  <si>
    <t>UJENZI WA BWENI LA WASICHANA</t>
  </si>
  <si>
    <t>UJENZI WA KIBANDA CHA WALINZI</t>
  </si>
  <si>
    <t>UJENZI WA MAJENGO MATATU YA VYOO</t>
  </si>
  <si>
    <t>2.910,000.00</t>
  </si>
  <si>
    <t>MAREKEBISHO YA MAJENGO(DSCT,SCA,MB&amp;EL,POWER HOUSE)</t>
  </si>
  <si>
    <t>RAPHAEL SIMON NGASA</t>
  </si>
  <si>
    <t>UWEKAJI SAKAFU YA TERAZO(DSCT,SCA,MB&amp;EL,GENERAL STORE,DINNING&amp;KITCHEN,POWER HOUSE)</t>
  </si>
  <si>
    <t>HAMIMU MUSSA MPIKO</t>
  </si>
  <si>
    <t>UWEKAJI WA FISCIAL BOARD(DSCT,SCA,MB&amp;EL,STORE,POWER HOUSE)</t>
  </si>
  <si>
    <t>CHARLES MTANI DISIMASI</t>
  </si>
  <si>
    <t>PROVISION FOR TRANSPORT SERVICE-DAR-IGUNGA(TERAZO)</t>
  </si>
  <si>
    <t>IGNIS SAFETY SYSTEMS LOGISTICS AND TRANSPORT LIMITED</t>
  </si>
  <si>
    <t>COMPETITIVE QUOTATION</t>
  </si>
  <si>
    <t>SUPPLY OF PLUMBING MATERIALS</t>
  </si>
  <si>
    <t>MNAWA ENTERPRISES</t>
  </si>
  <si>
    <t>FRAMEWORK AGREEMENT</t>
  </si>
  <si>
    <t>SUPPLY OF CEMENT BLOCKS</t>
  </si>
  <si>
    <t>CASMIR MATATA LAURENT</t>
  </si>
  <si>
    <t>SUPPLY OF GYPSUM POWDER</t>
  </si>
  <si>
    <t>SUPPLY OF SAND</t>
  </si>
  <si>
    <t>SADIKI HAMIS HANSI</t>
  </si>
  <si>
    <t>SUPPLY OF CEMENT</t>
  </si>
  <si>
    <t>ENGAM ENTERPRISES CO LTD</t>
  </si>
  <si>
    <t>SUPPLY OF HARDWARE MATERIAL</t>
  </si>
  <si>
    <t>HARDSON ELISANTE TARIMO</t>
  </si>
  <si>
    <t>SUPPLY OF COURSE AGGREGATES</t>
  </si>
  <si>
    <t>MALLYI RD GENERAL SUPPLY</t>
  </si>
  <si>
    <t>PROVISION FOR TRANSPORT SERVICE-DAR-IGUNGA(PAINTING MATERIALS)</t>
  </si>
  <si>
    <t>SUPPLY OF FLOOR TILES</t>
  </si>
  <si>
    <t>KEDA TANZANIA CERAMICS CO LTD</t>
  </si>
  <si>
    <t>SINGLE SOURCE</t>
  </si>
  <si>
    <t>SUPPLY OF PLUMBING MATERIALS AND GYPSUM POWDER</t>
  </si>
  <si>
    <t>SUPPLY OF BUILDING MATERIALS</t>
  </si>
  <si>
    <t>SUPPLY OF PLATES AND PAINTS</t>
  </si>
  <si>
    <t>SUPPLY OF ROUND BAR</t>
  </si>
  <si>
    <t>SUPPLY OF GYPSUM AND ITS ACCESSORIES</t>
  </si>
  <si>
    <t>SUPPLY OF TOOLS</t>
  </si>
  <si>
    <t>SUPPLY OF WALL TILES</t>
  </si>
  <si>
    <t>CASMIR M KULAYA</t>
  </si>
  <si>
    <t>SUPPLY OF ELECTRICAL GOODS</t>
  </si>
  <si>
    <t>SUPPLY OF SQUARE PIPE</t>
  </si>
  <si>
    <t>SUPPLY OF SADO BINDER</t>
  </si>
  <si>
    <t>SUPPLY OF  TILES AND EMULSION PAINT</t>
  </si>
  <si>
    <t>SUPPLY OF PETROL</t>
  </si>
  <si>
    <t>SUPPLY OF EMULSION PAINT</t>
  </si>
  <si>
    <t>SUPPLY OF LEGAL PAPER</t>
  </si>
  <si>
    <t>LOKINDA INVESTMENT AND GENERAL SUPPLY</t>
  </si>
  <si>
    <t>SUPPLY OF SKIMMING MATERIALS</t>
  </si>
  <si>
    <t>SUPPLY OF TONNER</t>
  </si>
  <si>
    <t>SUPPLY OF GYPSUM BOARD AND ACCESSORIES</t>
  </si>
  <si>
    <t>SUPPLY OF PROBS TIMBER AND NAILS</t>
  </si>
  <si>
    <t>SUPPLY OF BINDING WIRE</t>
  </si>
  <si>
    <t>SUPPLY OF HARDWARE MATERIALS</t>
  </si>
  <si>
    <t>SUPPLY OF FULE FOR SUPPORTING BUILDING ACTIVITIES</t>
  </si>
  <si>
    <t>SADIKI HAMISI HANSI</t>
  </si>
  <si>
    <t>KANSAI PLASCON PAINTS T LTD</t>
  </si>
  <si>
    <t>CASMIR MATATA</t>
  </si>
  <si>
    <t>BENNY ELECTICAL GOODS</t>
  </si>
  <si>
    <t>MAFELE JOHN</t>
  </si>
  <si>
    <t>MARTIN MAZENGO</t>
  </si>
  <si>
    <t>TOKI G MBESHI</t>
  </si>
  <si>
    <t>TOKI G MBEKI</t>
  </si>
  <si>
    <t>ELIUD JOHN MLENZA</t>
  </si>
  <si>
    <t>ELIBARIKI SAFARI</t>
  </si>
  <si>
    <t>ELIUD MLENZA</t>
  </si>
  <si>
    <t>MESHACK ONESMO</t>
  </si>
  <si>
    <t>VAYIKO KULWA JACOB</t>
  </si>
  <si>
    <t>IBRAHIM YUMBE</t>
  </si>
  <si>
    <t>KUFANYA BLUNDERING NA KUPIGA GYPSUM BOARD JENGO LA UHAZILI NA TEHAMA</t>
  </si>
  <si>
    <t>ELIPASCHAL JAGADI MBIZO</t>
  </si>
  <si>
    <t>KUSKIMU,KUPAKA RANGI NA KUWEKA GYPSUM BOARD BWENI LA WAVULANA</t>
  </si>
  <si>
    <t>UWEKAJI WA VIGAE BWENI LA WAVULANA</t>
  </si>
  <si>
    <t>EVASON JOHN RWELAMILA</t>
  </si>
  <si>
    <t>UMALIZIAJI WA JENGO LA STOO</t>
  </si>
  <si>
    <t>UMALIZIAJI WA JENGO LA NYUMBA YA WAFANYAKAZI</t>
  </si>
  <si>
    <t>UMALIZIAJI WA MAJENGO 3 YA VYOO</t>
  </si>
  <si>
    <t>AMOS SOKOLO</t>
  </si>
  <si>
    <t>MUSSA GEORGE</t>
  </si>
  <si>
    <t>MOSES  OJIJO</t>
  </si>
  <si>
    <t>ELIUDI MLENZA</t>
  </si>
  <si>
    <t>HELIKO MALUNDE</t>
  </si>
  <si>
    <t>IGNIS SAFERT SYSTEM LOGISTIC</t>
  </si>
  <si>
    <t>MADAHA HARDWARE AND GENERAL SUPPLY</t>
  </si>
  <si>
    <t>LOKIND INVESTMENT AND GENERAL SUPPLY</t>
  </si>
  <si>
    <t>IKONDA INTERPRISESE</t>
  </si>
  <si>
    <t>BENNY ELECTRICAL GOOD</t>
  </si>
  <si>
    <t>KEDI TANZANIA CERAMIC CO LTD</t>
  </si>
  <si>
    <t>ALLY HALFA ALLY</t>
  </si>
  <si>
    <t>MAULIDI JUMA</t>
  </si>
  <si>
    <t>KANSAI</t>
  </si>
  <si>
    <t>WAKALA MISITU</t>
  </si>
  <si>
    <t>R. MAFIA DVTC</t>
  </si>
  <si>
    <t>Finishing Works - ADMINISTRATION BLOCK</t>
  </si>
  <si>
    <t>FREDRICK E. MUNISI</t>
  </si>
  <si>
    <t>Finishing Works - DINNING HALL &amp; KITCHEN</t>
  </si>
  <si>
    <t>Finishing Works - BOYS HOSTEL</t>
  </si>
  <si>
    <t>HUSSEIN ALL FAMBA</t>
  </si>
  <si>
    <t>Finishing Works - PRINCIPAL HOUSE</t>
  </si>
  <si>
    <t>THOMAS SPIRIAN KALORI</t>
  </si>
  <si>
    <t> 5</t>
  </si>
  <si>
    <t>Finishing Works - SEMI-DETACHED STAFF HOUSE</t>
  </si>
  <si>
    <t> 5,230,000.00</t>
  </si>
  <si>
    <t>Finishing Works - SC &amp; COMP LAB WORKSHOP</t>
  </si>
  <si>
    <t>Finishing Works - DSCT WORKSHOP</t>
  </si>
  <si>
    <t>PHILIPO ULAS EMMANUEL</t>
  </si>
  <si>
    <t>Finishing Works - MB &amp; EL WORKSHOP</t>
  </si>
  <si>
    <t>Finishing Works - GENERAL CLASSROOMS</t>
  </si>
  <si>
    <t>Finishing works - GUARD HOUSE</t>
  </si>
  <si>
    <t>ABDALLAH AMOUR</t>
  </si>
  <si>
    <t>Finishing Works - MVM &amp; WF WORKSHOP</t>
  </si>
  <si>
    <t>Finishing Works - GENERAL STORE</t>
  </si>
  <si>
    <t>Finishing Works - STAFF ABLUTION BLOCK</t>
  </si>
  <si>
    <t>JOSEPH THEOGENENCE JOHN</t>
  </si>
  <si>
    <t>Finishing Works - BOYS ABLUTION BLOCK</t>
  </si>
  <si>
    <t>Finishing Works – GIRLS ABLUTION BLOCK</t>
  </si>
  <si>
    <t>Finishing Works - GIRLS HOSTEL</t>
  </si>
  <si>
    <t>NOELY STEPHEN KOMBA</t>
  </si>
  <si>
    <t>FEDRICK JOSEPH NZOGO</t>
  </si>
  <si>
    <t>Construction of Open Channel - EXTERNAL WORKS</t>
  </si>
  <si>
    <t>Construction Of SEPTIC TANKS, SOAK AWAY PITS &amp; CHAMBERS</t>
  </si>
  <si>
    <t>Fabrication Of BALUSTERED</t>
  </si>
  <si>
    <t>ERICK MATHEW LAUKILO</t>
  </si>
  <si>
    <t>ELECTRICAL INSTALLATION Final Fixing</t>
  </si>
  <si>
    <t xml:space="preserve"> SALUMU SAIDI  LIKWATA</t>
  </si>
  <si>
    <t>ELECTRICAL INSTALLATION First, Second &amp; Final Fixing</t>
  </si>
  <si>
    <t>HUMPHREY MADIWA</t>
  </si>
  <si>
    <t>SUPPLY OF BUILDING MATERIAL</t>
  </si>
  <si>
    <t>ABDUL BAKARI CHWAYA</t>
  </si>
  <si>
    <t>18,330.000.00</t>
  </si>
  <si>
    <t>TRANSPORT AND OFFLOADING EXPENSES</t>
  </si>
  <si>
    <t>PASCHAL AND SONS TRANSPORT AGENT</t>
  </si>
  <si>
    <t>MASAKUZA COMPANY LIMITED</t>
  </si>
  <si>
    <t>ALAF LIMITED</t>
  </si>
  <si>
    <t>MUDHIRI AHAMADI SWALEHE</t>
  </si>
  <si>
    <t>SUPPLY OF OIL</t>
  </si>
  <si>
    <t>JUMA ABDALLAH MTEMBA</t>
  </si>
  <si>
    <t>SAOHILL INDURIES LIMITED</t>
  </si>
  <si>
    <t>BILALI SAIDI OMARI</t>
  </si>
  <si>
    <t>KHR GENERAL TRADER</t>
  </si>
  <si>
    <t>S. MASASI DVTC</t>
  </si>
  <si>
    <t xml:space="preserve">SUPPLY AND FIX ALLUMIUM WORK ALL 17 BUILDINGS </t>
  </si>
  <si>
    <t xml:space="preserve">WILLPAM AND SON COMPANT LTD </t>
  </si>
  <si>
    <t>WILLIAM ODAE</t>
  </si>
  <si>
    <t xml:space="preserve">SUPPLY  AND FIX TARRAZO FLOOR 7 BUILDINGS </t>
  </si>
  <si>
    <t xml:space="preserve">BILALI SAID OMARY </t>
  </si>
  <si>
    <t xml:space="preserve">FIXING PIPES  AND ALL BUILDINGS ALL 17 BUILDINGS </t>
  </si>
  <si>
    <t>SIMON FELIX</t>
  </si>
  <si>
    <t xml:space="preserve">SEPTIC TANKS, SOAK AWAY PITS &amp; CHAMBERS ALL 17 BUILDINGS </t>
  </si>
  <si>
    <t>MOHAMED MCHANGA</t>
  </si>
  <si>
    <t xml:space="preserve">FABRICATING GRILL WINDOW 14 BUILDINGS </t>
  </si>
  <si>
    <t>GASPER SIMBO  MASAWE</t>
  </si>
  <si>
    <t>GASPER SIMBO MASAWE</t>
  </si>
  <si>
    <t xml:space="preserve">ELECTRICAL INSTALLATION  4 WORKSHOPS </t>
  </si>
  <si>
    <t>HAMISI  JUMA HITTU</t>
  </si>
  <si>
    <t>HAMISI JUMA  HITTU</t>
  </si>
  <si>
    <t xml:space="preserve">FIXING TILES FLOOR ALL 17 BUILDINGS </t>
  </si>
  <si>
    <t xml:space="preserve">AMON MOSES MBELWA </t>
  </si>
  <si>
    <t xml:space="preserve">SKIMMING  AND PAINTING ALL 17 BUILDINGS </t>
  </si>
  <si>
    <t>ALIFE  MKUNGU</t>
  </si>
  <si>
    <t xml:space="preserve">SUPPLY OF HARDWARE MATERIAL </t>
  </si>
  <si>
    <t>KANSAI PAINT</t>
  </si>
  <si>
    <t>AHMED JUMA</t>
  </si>
  <si>
    <t>ZARA COMPANY</t>
  </si>
  <si>
    <t>95;200,276.00</t>
  </si>
  <si>
    <t>RIZIKI HARDWARE COMPANY</t>
  </si>
  <si>
    <t>YOLAYOLA GENERAL  ENTERPRISES</t>
  </si>
  <si>
    <t>MSELEMA TRANSPORT</t>
  </si>
  <si>
    <t>SAID</t>
  </si>
  <si>
    <t>T. MKINGA DVTC</t>
  </si>
  <si>
    <t>Kutengeneza fremu za milango na venti</t>
  </si>
  <si>
    <t>Abdul Funyo Co. Ltd</t>
  </si>
  <si>
    <t>Kotesheni</t>
  </si>
  <si>
    <t>Kutengeneza na kufitisha milango (Door shutter) ujenzi wa Chuo cha VETA Mkinga</t>
  </si>
  <si>
    <t>Umaliziaji Ujenzi wa Chuo cha VETA Mkinga</t>
  </si>
  <si>
    <t>Bashiru S. Kajembe</t>
  </si>
  <si>
    <t>Kazi za ujenzi wa Chuo cha VETA Mkinga kupaka rangi, kujenga makaro ya zege na ngazi</t>
  </si>
  <si>
    <t>kazi ya ufundi wa kutengeneza madirisha na milango ya grili</t>
  </si>
  <si>
    <t>frolian p mboya</t>
  </si>
  <si>
    <t>Kutengeneza na kufitisha milango ya alluminium na madirisha</t>
  </si>
  <si>
    <t>Marks Distributors and Supplies Limited</t>
  </si>
  <si>
    <t>Marks Distributors and Supplies Ltd</t>
  </si>
  <si>
    <t>Kazi ya kuweka umeme ujenzi wa Chuo cha VETA Mkinga</t>
  </si>
  <si>
    <t>Laurent M. Tairo</t>
  </si>
  <si>
    <t>Kazi ya umaliziaji ujenzi(nyongeza ya kazi)</t>
  </si>
  <si>
    <t>Kazi ya kupiga plasta</t>
  </si>
  <si>
    <t>Francis Mkunde</t>
  </si>
  <si>
    <t xml:space="preserve"> Christopher Nassa</t>
  </si>
  <si>
    <t>John Gunda</t>
  </si>
  <si>
    <t>c) John Gunda</t>
  </si>
  <si>
    <t xml:space="preserve"> Stivin </t>
  </si>
  <si>
    <t>Stivin</t>
  </si>
  <si>
    <t xml:space="preserve"> Ali Kijazi</t>
  </si>
  <si>
    <t xml:space="preserve"> Shabani </t>
  </si>
  <si>
    <t xml:space="preserve"> Shabani</t>
  </si>
  <si>
    <t>M/S. ISMAIL ENTERPRISES</t>
  </si>
  <si>
    <t>1,499,850,00</t>
  </si>
  <si>
    <t>MS. ISMAIL ENTERPRISES</t>
  </si>
  <si>
    <t>401,500,00</t>
  </si>
  <si>
    <t>M.S. ADRISONA GENERAL TRADERS</t>
  </si>
  <si>
    <t>M.S. ADRISONA  GENERAL TRADERS</t>
  </si>
  <si>
    <t>M.S. AFRISON GENERAL TRADERS</t>
  </si>
  <si>
    <t>566,400,00</t>
  </si>
  <si>
    <t>MS. HUSSEIN AND COMPANY</t>
  </si>
  <si>
    <t>MS.  KIBOKO PAINTS</t>
  </si>
  <si>
    <t>MS. LEKUNGA ENTERPRISES</t>
  </si>
  <si>
    <t>M/S. LEKUNGA ENTERPRISES</t>
  </si>
  <si>
    <t>400.000.00</t>
  </si>
  <si>
    <t>M/S. JOHN ERASTO  MAPIMA</t>
  </si>
  <si>
    <t>MS. NGAMIAN TRADING COMPANY</t>
  </si>
  <si>
    <t>RAISHOP</t>
  </si>
  <si>
    <t>SAIFI STORE</t>
  </si>
  <si>
    <t>TANGA  CEMENT</t>
  </si>
  <si>
    <t>ELIUS DOUGLAS</t>
  </si>
  <si>
    <t>U. MONDULI DVTC</t>
  </si>
  <si>
    <t>ACHILLES PAULO</t>
  </si>
  <si>
    <t>ALBERTO B. ZAKARIA</t>
  </si>
  <si>
    <t>KUWEKA VIGAE</t>
  </si>
  <si>
    <t>KAZI YA KUFITISHA SHATA ZA MLANGO</t>
  </si>
  <si>
    <t>ANTIPAS S. LYIMO</t>
  </si>
  <si>
    <t>KAZI YA KUUNDA NA KUMWAGA APRON</t>
  </si>
  <si>
    <t>HANGALI PIRI HATHA</t>
  </si>
  <si>
    <t>KUCHANGANYA NA KUMWAGA ZEGE LA NGUZO ZA UZIO</t>
  </si>
  <si>
    <t>KUJENGA KIBANDA CHA PUMP YA MATANKI</t>
  </si>
  <si>
    <t xml:space="preserve">KAZI YA KUCHANGANYA NA KUMWAGA ZEGE LA BLINDING YA MZINGI NA NGUZO </t>
  </si>
  <si>
    <t xml:space="preserve">KAZI YA KUPIGA KOPLO ZA MILANGO NA SEHEMU ZA UWAZI </t>
  </si>
  <si>
    <t>KAZI YA USAFI WA ENEO LA UJENZI WA UZIO</t>
  </si>
  <si>
    <t>KAZI YA KUPIGA FORMWORK YA STATA COULMN</t>
  </si>
  <si>
    <t>OHN KISUDA KISESE</t>
  </si>
  <si>
    <t>KAZI YA PLUMBING</t>
  </si>
  <si>
    <t>KIZITO W. MGALULA</t>
  </si>
  <si>
    <t>KAZI YA KUSUKA CHUMA</t>
  </si>
  <si>
    <t>SALUM ABUUBAKARI AMANI</t>
  </si>
  <si>
    <t>LUCAS JOHN CHUWA</t>
  </si>
  <si>
    <t>NEEMA LOAKAKI KIVUYO</t>
  </si>
  <si>
    <t>KAZI YA KUFUNGA ACCESSORIES ZA UMEME</t>
  </si>
  <si>
    <t>STEPHANO W. NGONYA</t>
  </si>
  <si>
    <t>KUUNDA,KUCHOMELEA NA KUFITISHA MAGRILL YA UZIO</t>
  </si>
  <si>
    <t>VICTOR RONALD MUSHI</t>
  </si>
  <si>
    <t>KUJENGA TOFALI ZA UZIO</t>
  </si>
  <si>
    <t>WILIAM JULIUS NYAMHANGA</t>
  </si>
  <si>
    <t>KAZI YA KUWEKA VIGAE UKUTANI NA SAKAFUNI(JENGO LA MLINZI,CHOO CHA STOO NA DINNING</t>
  </si>
  <si>
    <t>KAZI YA KUMWAGA ZEGE</t>
  </si>
  <si>
    <t>RAMADHANI SAID RAMADHANI</t>
  </si>
  <si>
    <t>KAZI YA KUPIGA BLANDERING</t>
  </si>
  <si>
    <t>GREYSON YUDA MLACHA</t>
  </si>
  <si>
    <t>BULK DISTRIBUTOR LTD</t>
  </si>
  <si>
    <t>MANUU ENTERPRISES CO LTD</t>
  </si>
  <si>
    <t>GPSA</t>
  </si>
  <si>
    <t>1,200.003.50</t>
  </si>
  <si>
    <t>KIBOKO PAINT LTD</t>
  </si>
  <si>
    <t>MUSHI BROTHER</t>
  </si>
  <si>
    <t>RAMADHANI MUSHI</t>
  </si>
  <si>
    <t>RAMADHANI H.MUSHI</t>
  </si>
  <si>
    <t>MUSHI BROTHERS INV.LTD</t>
  </si>
  <si>
    <t>SEDIMA STORE</t>
  </si>
  <si>
    <t>2,547,500,00</t>
  </si>
  <si>
    <t>V. UKEREWE DVTC</t>
  </si>
  <si>
    <t xml:space="preserve">KUCHIMBA MTARO WA MAJI </t>
  </si>
  <si>
    <t>-BERNARD S. FERED</t>
  </si>
  <si>
    <t>KUCHIMBA, KUJENGA NA KUFUNIKA MASHIMO, SOAKAWAY NA CHEMBA</t>
  </si>
  <si>
    <t>-DANIEL MAINGU</t>
  </si>
  <si>
    <t>KUEZEKA MAJENGO YOTE KWA VYUMA</t>
  </si>
  <si>
    <t>GEOFREY KAJORO</t>
  </si>
  <si>
    <t>-FORCE ACCOUNT</t>
  </si>
  <si>
    <t>KUMALIZIA KAZI YA LIPU</t>
  </si>
  <si>
    <t>LUJAMA MWAZARUBI</t>
  </si>
  <si>
    <t xml:space="preserve">KUWEKA SAKAFU YA  TERAZO SKIRTING </t>
  </si>
  <si>
    <t>-SAID THOMAS SINDE</t>
  </si>
  <si>
    <t xml:space="preserve">KUTENGENEZA NA KUFUNGA VENT YA ALLUMINIUM NA ROLLER SHUTTER GRILL DOOR </t>
  </si>
  <si>
    <t>TAWAQAL SEIF SAMBILO</t>
  </si>
  <si>
    <t>YUSUPH LAZARO</t>
  </si>
  <si>
    <t>KUWEKA PAVEMENT</t>
  </si>
  <si>
    <t>-YUSUPH MAKUNGA LAZARO</t>
  </si>
  <si>
    <t>-YUSUPH MALUNGA</t>
  </si>
  <si>
    <t>KUWEKA VIGAYE MAJENGO MAWILI</t>
  </si>
  <si>
    <t>DANIEL MAINGU</t>
  </si>
  <si>
    <t>KUCHIMBA,KUJENGA,KUFUNIKA MASHIMO MAWILI</t>
  </si>
  <si>
    <t>LUCAS  SIMITI</t>
  </si>
  <si>
    <t>KUWEKA VIGAE KWENYE JENGO LA BWALO LA CHAKULA</t>
  </si>
  <si>
    <t>1, 100,000.00</t>
  </si>
  <si>
    <t>VIGAE KARAKANA, CHOO CHA WASICHANA NA WATUMISHI</t>
  </si>
  <si>
    <t>LUJAMA      MTESIGWA</t>
  </si>
  <si>
    <t>KUPAKA RANGI</t>
  </si>
  <si>
    <t>MATHIAS LUTANDULA</t>
  </si>
  <si>
    <t>KUWEKA VIGAE UTAWALA NA SEMI DETTACHED</t>
  </si>
  <si>
    <t>KUWEKA VIGAE CHOO CHA WAVULANA JENGO LA MADARASA NA BWENI LA WAVULANA</t>
  </si>
  <si>
    <t>ZAKAYO P KANYERERE</t>
  </si>
  <si>
    <t>KUPIGA BLUNDERING NA GYPSUM BOARD MAJENGO 5</t>
  </si>
  <si>
    <t>KALIYAYA M.  KIJA</t>
  </si>
  <si>
    <t>KUPIGA BRANDARING NA KUFUNGA DARI NA MIKANDA JENGO LA JIKO NA BWALO NA SEHEMU ZILIZO BAKI ZA DSCT NA SC NA COMP</t>
  </si>
  <si>
    <t>KUMALIZIA KUEZEKA NA BLUNDERING MABWENI MAWILI NA BODI JENGO LA UTAWALA</t>
  </si>
  <si>
    <t>KUMALIZIA LIPU BWENI LA WASICHANA</t>
  </si>
  <si>
    <t>LUCAS SIMITI</t>
  </si>
  <si>
    <t>MATENGENEZO YA FREMU</t>
  </si>
  <si>
    <t>MOSES OJIJO</t>
  </si>
  <si>
    <t>UJENZI JENGO LA UTAWALA</t>
  </si>
  <si>
    <t>REVOCATUS MWEMEZI</t>
  </si>
  <si>
    <t>KUMALIZIA LIPU MAJENGO MATATU</t>
  </si>
  <si>
    <t>YUSUPH RAZARO</t>
  </si>
  <si>
    <t>KUMALIZIA LIPU BWENI LA WAVULANA DARI NA BODI JENGO LA UTAWALA</t>
  </si>
  <si>
    <t>ZAKAYO KANYERERE</t>
  </si>
  <si>
    <t>UMALIZIAJI WA MAJENGO</t>
  </si>
  <si>
    <t>BROWN NJAHANI</t>
  </si>
  <si>
    <t>CYPLIAN MWAMLIMA</t>
  </si>
  <si>
    <t>Supply of Hardware Material  for Building</t>
  </si>
  <si>
    <t>AM Electrical G. S. Co. Ltd</t>
  </si>
  <si>
    <t xml:space="preserve">MAULID JUMA MBONYE </t>
  </si>
  <si>
    <t>MAULID JUMA MBONYE</t>
  </si>
  <si>
    <t>MNAWA ENTERPISES</t>
  </si>
  <si>
    <t>SHAUSI TRADER AND GENERAL SUPPLY</t>
  </si>
  <si>
    <t>TATU MADUKA HAMIS</t>
  </si>
  <si>
    <t>UNIQUE ENTERPRISES 1985 LIMITED</t>
  </si>
  <si>
    <t>WILLY ELIFINYA SHOO</t>
  </si>
  <si>
    <t>TEXAS CEMENTS</t>
  </si>
  <si>
    <t>ZONGII PLUMBING CO LTD</t>
  </si>
  <si>
    <t>TEXAS HARDWARE LTD</t>
  </si>
  <si>
    <t>ZONGII PLUMBING &amp; GENERAL SUPPLY</t>
  </si>
  <si>
    <t>19,965,000,00</t>
  </si>
  <si>
    <t>W. ULANGA DVTC</t>
  </si>
  <si>
    <t xml:space="preserve">Finishing work of building TAILORING , MB,&amp; SECURITY  Block </t>
  </si>
  <si>
    <t>Cyprian Mwalimu</t>
  </si>
  <si>
    <t>Finishing wok of building ADNM Block &amp; Girls Domitory</t>
  </si>
  <si>
    <t>Hilary .C.Chale</t>
  </si>
  <si>
    <t>Finishing wok of building toilate ADNM, BOYS AND GIRLS STORE &amp; GENERETOR</t>
  </si>
  <si>
    <t>Brown Njahani</t>
  </si>
  <si>
    <t>Finishing wok of building ADNM Block, Dining &amp; BOYS Domitory</t>
  </si>
  <si>
    <t>Robert M. Mpangara</t>
  </si>
  <si>
    <t>Finishing wok of Wiring ADNM Block, Dining , Store, BOYS &amp; Domitory</t>
  </si>
  <si>
    <t>Makarius Mkoma</t>
  </si>
  <si>
    <t>Finishing wok of building MVM Block, PRINCIPAL HOUSE, CLASS</t>
  </si>
  <si>
    <t xml:space="preserve">Daimu Ngayule </t>
  </si>
  <si>
    <t>Daimu Ngayule</t>
  </si>
  <si>
    <t>Finishing wok of Wiring ADNM Block, Dining , Store, BOYS &amp; Girls Domitory, STORE, GENERETOR&amp; Security</t>
  </si>
  <si>
    <t>Gilbert Mambo</t>
  </si>
  <si>
    <t>Finishing wok of Plambing ADNM Block, Dining , Store, BOYS &amp; Girls Domitory, STORE, GENERETOR&amp; Security</t>
  </si>
  <si>
    <t>Husein H. Mkulwa</t>
  </si>
  <si>
    <t>Finishing work on ceiling for MVM, MB, ELECTRICAL, TAILORING &amp; COMPUTER</t>
  </si>
  <si>
    <t>Justin Butamanya Rwabona</t>
  </si>
  <si>
    <t>Justine Butamanya Rwabona</t>
  </si>
  <si>
    <t>Terrazo work for kitchen and Dinning workshop</t>
  </si>
  <si>
    <t>Alberto B.Zakaria Lulandra</t>
  </si>
  <si>
    <t>DAR MORO ALUMINIUM GLASS COMPAMY</t>
  </si>
  <si>
    <t>BURHANI STEEL</t>
  </si>
  <si>
    <t>DAR MORO ALUMINIUM GLASS COMPANY</t>
  </si>
  <si>
    <t>HOMEBACK GENERAL TRADERS</t>
  </si>
  <si>
    <t>INNOCENT VICTOR MWACHIPA</t>
  </si>
  <si>
    <t>GOMBE PARTY GROUP</t>
  </si>
  <si>
    <t>LUSEKELO M HAIDI</t>
  </si>
  <si>
    <t>NGARUNDAKU HARDWARE</t>
  </si>
  <si>
    <t>JIMBO LA MAHENGE ST. FRANCIS KWIRO VTC</t>
  </si>
  <si>
    <t>TEMBO GENERAL SUPPLY</t>
  </si>
  <si>
    <t>VUNJA BEI INVESTMENTS CO</t>
  </si>
  <si>
    <t>VUNJA BEI INVESTMEST CO</t>
  </si>
  <si>
    <t>X.UYUI DVTC</t>
  </si>
  <si>
    <r>
      <t xml:space="preserve">Kazi ya Umaliziaji wa majengo kumi [Majengo: </t>
    </r>
    <r>
      <rPr>
        <i/>
        <sz val="12"/>
        <color theme="1"/>
        <rFont val="Arial"/>
        <family val="2"/>
      </rPr>
      <t>Karakana ya umeme na uashi; karakana ya ushonaji; darasa la kompyuta;  Mkuu wa Chuo; Watumishi; walinzi, kupokelea umeme; bweni la wavulana; kupokelea umeme; darasa la jumla</t>
    </r>
    <r>
      <rPr>
        <sz val="12"/>
        <color theme="1"/>
        <rFont val="Arial"/>
        <family val="2"/>
      </rPr>
      <t>]</t>
    </r>
  </si>
  <si>
    <t xml:space="preserve">Jeshi la Magereza Uyui </t>
  </si>
  <si>
    <t>Kazi ya kumalizia jiko na karakana ya magari na uchomeleaji</t>
  </si>
  <si>
    <t>Kumalizia bweni la Wasichana na vyoo vya wanafunzi</t>
  </si>
  <si>
    <t>Kazi za kumalizia jengo la bohari Kuu</t>
  </si>
  <si>
    <t>Emmanuel Ezekiel Lubona</t>
  </si>
  <si>
    <t>Kazi ya Kumalizia choo cha Watumishi</t>
  </si>
  <si>
    <t>James Lumambo Ndibanya</t>
  </si>
  <si>
    <r>
      <t xml:space="preserve">Kutengeneza madirisha ya Aluminium [Majengo: </t>
    </r>
    <r>
      <rPr>
        <i/>
        <sz val="12"/>
        <color theme="1"/>
        <rFont val="Arial"/>
        <family val="2"/>
      </rPr>
      <t>Utawala (bila Ofisi ya Mkuu wa Chuo); darasa la jumla; Karakana ya ushonaji; karakana ya umeme na uashi; walinzi</t>
    </r>
  </si>
  <si>
    <t>Singason Aluminium Works</t>
  </si>
  <si>
    <t>Baraka Johnson</t>
  </si>
  <si>
    <r>
      <t xml:space="preserve">Kazi ya kutengeneza madirisha ya Aliminium [majengo: </t>
    </r>
    <r>
      <rPr>
        <i/>
        <sz val="12"/>
        <color theme="1"/>
        <rFont val="Arial"/>
        <family val="2"/>
      </rPr>
      <t>darasa la kompyuta; karakana ya magari na uchomeleaji; vyoo vitatu; bohari kuu; ofisi ya mkuu wa chuo na “partitions” zake;</t>
    </r>
    <r>
      <rPr>
        <sz val="12"/>
        <color theme="1"/>
        <rFont val="Arial"/>
        <family val="2"/>
      </rPr>
      <t xml:space="preserve"> ]</t>
    </r>
  </si>
  <si>
    <t>Kupiga ripu na Kupiga Matungilizi bweni la Wasichana</t>
  </si>
  <si>
    <t>Joseph Kasebeye</t>
  </si>
  <si>
    <t>Kazi ya kumalizia jengo la Utawala</t>
  </si>
  <si>
    <t>Msayo Bernard Nawita</t>
  </si>
  <si>
    <t>Kazi ya Kufyatua Matofali ya kuweka Matungilizi</t>
  </si>
  <si>
    <t>Monmar &amp; Sons</t>
  </si>
  <si>
    <t>Stephen P.Fikiri</t>
  </si>
  <si>
    <t>Kuweka vigae  kwenye vyoo vitatu na kibanda cha mlinzi</t>
  </si>
  <si>
    <t>Daudi Mwenda</t>
  </si>
  <si>
    <t>Kazi ya kufyatua  matofali yenye matundu (hole blocks)</t>
  </si>
  <si>
    <t>John Bonaventure Bihongo</t>
  </si>
  <si>
    <t>JOSEPH</t>
  </si>
  <si>
    <t>MAGEREZA</t>
  </si>
  <si>
    <t>Kutengeneza madirisha ya Aluminium [Majengo: Utawala (bila Ofisi ya Mkuu wa Chuo); darasa la jumla; Karakana ya ushonaji; karakana ya EMMANUELumeme na uashi; walinzi</t>
  </si>
  <si>
    <t>SINGASON</t>
  </si>
  <si>
    <t>Kazi ya kutengeneza madirisha ya Aliminium [majengo: darasa la kompyuta; karakana ya magari na uchomeleaji; vyoo vitatu; bohari kuu; ofisi ya mkuu wa chuo na “partitions” zake; ]</t>
  </si>
  <si>
    <t>MISAYO</t>
  </si>
  <si>
    <t>MWENDA</t>
  </si>
  <si>
    <t>Kumalizia bweni la Wavulana na vyoo vya wanafunzi</t>
  </si>
  <si>
    <t>Jeshi la Magereza Uyui</t>
  </si>
  <si>
    <t>SANYA BUILDERS CENTERS</t>
  </si>
  <si>
    <t>SIRITO MICRO SUPPLY</t>
  </si>
  <si>
    <t xml:space="preserve">EMMANUEL LEORNARD LUGEND </t>
  </si>
  <si>
    <t>JAKEMS INVESTMENT LTD</t>
  </si>
  <si>
    <t>EMMANUEL LEORNARD LUGEND</t>
  </si>
  <si>
    <t>DK DAWOOD TRANSPORT AGENT</t>
  </si>
  <si>
    <t>JAKEMS</t>
  </si>
  <si>
    <t>SANYA</t>
  </si>
  <si>
    <t>MNAWA</t>
  </si>
  <si>
    <t>Kutengeneza milango na madirisha ya grili katika chuo cha wilaya ya Lushoto</t>
  </si>
  <si>
    <t>Mark Distributors and Supplies Co. Ltd,</t>
  </si>
  <si>
    <t>Kufunga umeme katika chuo cha wilaya ya Lushoto</t>
  </si>
  <si>
    <t>Rashid Luwis Millias</t>
  </si>
  <si>
    <t xml:space="preserve">Kutengeneza na kufitisha fremu na milango ya mbao katika chuo cha wilaya ya Lushoto </t>
  </si>
  <si>
    <t>Masaki Supplies Company</t>
  </si>
  <si>
    <t xml:space="preserve">Kutengeneza na kufitisha fremu na milango ya aluminium katika chuo cha wilaya ya Lushoto </t>
  </si>
  <si>
    <t>Mark Distributors and Supplies Co. Ltd ,</t>
  </si>
  <si>
    <t>Mark Distributors And Supplies Co. Ltd</t>
  </si>
  <si>
    <t>Kutengeneza matofali kwa aliji ya ujenzi wa chuo cha wilaya ya Lushoto</t>
  </si>
  <si>
    <t>Kutengeneza terazo kwa aliji ya ujenzi wa chuo cha wilaya ya Lushoto</t>
  </si>
  <si>
    <t>Yoas Fataeli Tillya</t>
  </si>
  <si>
    <t>BUILDING MATERIALS FOR  LUSHOTO  DVTC</t>
  </si>
  <si>
    <t>M/S. ELCECKY GENERAL SUPPLIER</t>
  </si>
  <si>
    <t>M/S. KIGOGATE TANZANIA LTD</t>
  </si>
  <si>
    <t>M/S. MESHACK SIMON MOLLEL</t>
  </si>
  <si>
    <t>M/S. MIRAVAN TECHNOLOGY</t>
  </si>
  <si>
    <t>M/S. NGAMIANI TRADING COMPANY</t>
  </si>
  <si>
    <t>M/S. TULIZA BETHUEL MBWAMBO</t>
  </si>
  <si>
    <t xml:space="preserve">MS. TULIZA BETHUEL MBWAMBO </t>
  </si>
  <si>
    <t xml:space="preserve">  FURNITURES MANUFACTURING</t>
  </si>
  <si>
    <t>VETA HQ (DODOMA)</t>
  </si>
  <si>
    <t>DAR ES SALAAM</t>
  </si>
  <si>
    <t>MOSHI</t>
  </si>
  <si>
    <t>TANGA</t>
  </si>
  <si>
    <t>MWANZA</t>
  </si>
  <si>
    <t>SHINYANGA</t>
  </si>
  <si>
    <t>TABORA</t>
  </si>
  <si>
    <t>KIGOMA</t>
  </si>
  <si>
    <t>LINDI</t>
  </si>
  <si>
    <t>MBEYA</t>
  </si>
  <si>
    <t>KIHONDA</t>
  </si>
  <si>
    <t>MIKUMI</t>
  </si>
  <si>
    <t xml:space="preserve"> SOFT WOOD FOR FUBRICATION OF FURNITURES</t>
  </si>
  <si>
    <t>CHRIWA INVESTMENT LIMITED</t>
  </si>
  <si>
    <t>NATIONAL RESTRICTED TENDERING</t>
  </si>
  <si>
    <t xml:space="preserve"> FOAM ANF FABRIC MATERIALS FOR FUBRICATION OF FURNITURES</t>
  </si>
  <si>
    <t>VITA FOAM (T) LIMITED</t>
  </si>
  <si>
    <t>MATRESSES   FOR FUBRICATED BEDS</t>
  </si>
  <si>
    <t>HARDWARE MATERIALS FOR FABRICATION OF FURNITURES</t>
  </si>
  <si>
    <t>EVOLVE COMPANY LIMITED</t>
  </si>
  <si>
    <t>HARD WOOD MATERIALS FOR FUBRICATION OF FURNITURES</t>
  </si>
  <si>
    <t>ZION GENERAL SUPPLIES LTD</t>
  </si>
  <si>
    <t>METAL  PIPES MATERIALS FOR FUBRICATION OF FURNITURES</t>
  </si>
  <si>
    <t>KAMAKA COMPANY LIMITED</t>
  </si>
  <si>
    <t>METAL PIPES MATERIALS FOR FUBRICATION OF FURNITURES</t>
  </si>
  <si>
    <t>MATERIALS FOR FUBRICATION OF FURNITURES</t>
  </si>
  <si>
    <t>FABI GENERAL</t>
  </si>
  <si>
    <t>ZA VETA HQ</t>
  </si>
  <si>
    <t>1.        </t>
  </si>
  <si>
    <t>2.        </t>
  </si>
  <si>
    <t>3.        </t>
  </si>
  <si>
    <t>4.        </t>
  </si>
  <si>
    <t>5.        </t>
  </si>
  <si>
    <t>6.        </t>
  </si>
  <si>
    <t>7.        </t>
  </si>
  <si>
    <t>8.        </t>
  </si>
  <si>
    <t>9.        </t>
  </si>
  <si>
    <t>10.    </t>
  </si>
  <si>
    <t>11.    </t>
  </si>
  <si>
    <t>12.    </t>
  </si>
  <si>
    <r>
      <t>SKIMMING AND PAINTING</t>
    </r>
    <r>
      <rPr>
        <sz val="12"/>
        <color rgb="FF000000"/>
        <rFont val="Arial"/>
        <family val="2"/>
      </rPr>
      <t>(ABLUTION BLOCK III)</t>
    </r>
  </si>
  <si>
    <t>13.    </t>
  </si>
  <si>
    <r>
      <t>SKIMMING AND PAINTING(</t>
    </r>
    <r>
      <rPr>
        <sz val="12"/>
        <color rgb="FF000000"/>
        <rFont val="Arial"/>
        <family val="2"/>
      </rPr>
      <t>TAILORING WORKSHOP)</t>
    </r>
  </si>
  <si>
    <t>14.    </t>
  </si>
  <si>
    <t>15.    </t>
  </si>
  <si>
    <r>
      <t>SKIMMING AND PAINTING(</t>
    </r>
    <r>
      <rPr>
        <sz val="12"/>
        <color rgb="FF000000"/>
        <rFont val="Arial"/>
        <family val="2"/>
      </rPr>
      <t>MVM WORKSHOP</t>
    </r>
  </si>
  <si>
    <t>16.    </t>
  </si>
  <si>
    <r>
      <t>SKIMMING AND PAINTING(</t>
    </r>
    <r>
      <rPr>
        <sz val="12"/>
        <color rgb="FF000000"/>
        <rFont val="Arial"/>
        <family val="2"/>
      </rPr>
      <t>KITCHEN AND DINNING)</t>
    </r>
  </si>
  <si>
    <t>17.    </t>
  </si>
  <si>
    <t>18.    </t>
  </si>
  <si>
    <r>
      <t>SKIMMING AND PAINTING(</t>
    </r>
    <r>
      <rPr>
        <sz val="12"/>
        <color rgb="FF000000"/>
        <rFont val="Arial"/>
        <family val="2"/>
      </rPr>
      <t>GIRLS HOSTELS)</t>
    </r>
  </si>
  <si>
    <t>19.    </t>
  </si>
  <si>
    <r>
      <t>SKIMMING AND PAINTING(</t>
    </r>
    <r>
      <rPr>
        <sz val="12"/>
        <color rgb="FF000000"/>
        <rFont val="Arial"/>
        <family val="2"/>
      </rPr>
      <t>GUARD HOUSE)</t>
    </r>
  </si>
  <si>
    <t>20.    </t>
  </si>
  <si>
    <t>21.    </t>
  </si>
  <si>
    <r>
      <t>SKIMMING AND PAINTING</t>
    </r>
    <r>
      <rPr>
        <sz val="12"/>
        <color rgb="FF000000"/>
        <rFont val="Arial"/>
        <family val="2"/>
      </rPr>
      <t>(ABLUTION BLOCK II)</t>
    </r>
  </si>
  <si>
    <t>22.    </t>
  </si>
  <si>
    <r>
      <t>SKIMMING AND PAINTING(</t>
    </r>
    <r>
      <rPr>
        <sz val="12"/>
        <color rgb="FF000000"/>
        <rFont val="Arial"/>
        <family val="2"/>
      </rPr>
      <t>ADMNISTRATION BLOCK)</t>
    </r>
  </si>
  <si>
    <t>23.    </t>
  </si>
  <si>
    <t>24.    </t>
  </si>
  <si>
    <t>25.    </t>
  </si>
  <si>
    <t>26.    </t>
  </si>
  <si>
    <t>27.    </t>
  </si>
  <si>
    <t>28.    </t>
  </si>
  <si>
    <t>29.    </t>
  </si>
  <si>
    <t>30.    </t>
  </si>
  <si>
    <t>31.    </t>
  </si>
  <si>
    <t>32.    </t>
  </si>
  <si>
    <t>33.    </t>
  </si>
  <si>
    <t>34.    </t>
  </si>
  <si>
    <t>35.    </t>
  </si>
  <si>
    <t>36.    </t>
  </si>
  <si>
    <t>37.    </t>
  </si>
  <si>
    <t>38.    </t>
  </si>
  <si>
    <t>39.    </t>
  </si>
  <si>
    <r>
      <t>PLASTERING AND RENDERING</t>
    </r>
    <r>
      <rPr>
        <sz val="12"/>
        <color theme="1"/>
        <rFont val="Arial"/>
        <family val="2"/>
      </rPr>
      <t xml:space="preserve"> </t>
    </r>
    <r>
      <rPr>
        <sz val="12"/>
        <color rgb="FF000000"/>
        <rFont val="Arial"/>
        <family val="2"/>
      </rPr>
      <t>(SINGLE FAMILY STAFF HOUSE)</t>
    </r>
  </si>
  <si>
    <t>40.    </t>
  </si>
  <si>
    <t>41.    </t>
  </si>
  <si>
    <t>42.    </t>
  </si>
  <si>
    <t>43.    </t>
  </si>
  <si>
    <t>44.    </t>
  </si>
  <si>
    <t>45.    </t>
  </si>
  <si>
    <t>46.    </t>
  </si>
  <si>
    <t>47.    </t>
  </si>
  <si>
    <t>48.    </t>
  </si>
  <si>
    <t>49.    </t>
  </si>
  <si>
    <t>50.    </t>
  </si>
  <si>
    <t>51.    </t>
  </si>
  <si>
    <t>52.    </t>
  </si>
  <si>
    <t>53.    </t>
  </si>
  <si>
    <t>54.    </t>
  </si>
  <si>
    <t>55.    </t>
  </si>
  <si>
    <t>56.    </t>
  </si>
  <si>
    <t>57.    </t>
  </si>
  <si>
    <r>
      <t>KUWEKA TERRAZO (</t>
    </r>
    <r>
      <rPr>
        <sz val="12"/>
        <color rgb="FF000000"/>
        <rFont val="Arial"/>
        <family val="2"/>
      </rPr>
      <t>CMPUTER AND SECRETARIAL)</t>
    </r>
  </si>
  <si>
    <t>58.    </t>
  </si>
  <si>
    <t>59.    </t>
  </si>
  <si>
    <t>60.    </t>
  </si>
  <si>
    <t>61.    </t>
  </si>
  <si>
    <t>62.    </t>
  </si>
  <si>
    <t>63.    </t>
  </si>
  <si>
    <t>64.    </t>
  </si>
  <si>
    <t>65.    </t>
  </si>
  <si>
    <t>66.    </t>
  </si>
  <si>
    <t>67.    </t>
  </si>
  <si>
    <t>68.    </t>
  </si>
  <si>
    <t>69.    </t>
  </si>
  <si>
    <t>70.    </t>
  </si>
  <si>
    <t>71.    </t>
  </si>
  <si>
    <t>72.    </t>
  </si>
  <si>
    <t>73.    </t>
  </si>
  <si>
    <t>74.    </t>
  </si>
  <si>
    <t>75.    </t>
  </si>
  <si>
    <t>76.    </t>
  </si>
  <si>
    <t>77.    </t>
  </si>
  <si>
    <t>78.    </t>
  </si>
  <si>
    <t>79.    </t>
  </si>
  <si>
    <t>80.    </t>
  </si>
  <si>
    <t>81.    </t>
  </si>
  <si>
    <t>82.    </t>
  </si>
  <si>
    <t>83.    </t>
  </si>
  <si>
    <t>a)    Ujenzi wa Jengo la Bohari</t>
  </si>
  <si>
    <t>b)    Ujenzi wa Jengo la Power House</t>
  </si>
  <si>
    <t>a)    Ujenzi wa Jengo la Kibanda cha Mlinzi</t>
  </si>
  <si>
    <t>b)    Ujenzi wa Jengo la Choo cha Wavulana</t>
  </si>
  <si>
    <t>c)    Ujenzi wa Jengo la Choo cha Wasichana</t>
  </si>
  <si>
    <t>d)    Ujenzi wa Jengo la Choo cha Watumishi</t>
  </si>
  <si>
    <r>
      <t>F</t>
    </r>
    <r>
      <rPr>
        <sz val="12"/>
        <color rgb="FF2B2D2D"/>
        <rFont val="Arial"/>
        <family val="2"/>
      </rPr>
      <t>orce Account</t>
    </r>
  </si>
  <si>
    <r>
      <t>For</t>
    </r>
    <r>
      <rPr>
        <sz val="12"/>
        <color rgb="FF1A1C1C"/>
        <rFont val="Arial"/>
        <family val="2"/>
      </rPr>
      <t>c</t>
    </r>
    <r>
      <rPr>
        <sz val="12"/>
        <color theme="1"/>
        <rFont val="Arial"/>
        <family val="2"/>
      </rPr>
      <t>e Account</t>
    </r>
  </si>
  <si>
    <r>
      <t xml:space="preserve">TRANSPORT </t>
    </r>
    <r>
      <rPr>
        <sz val="12"/>
        <color rgb="FF000000"/>
        <rFont val="Arial"/>
        <family val="2"/>
      </rPr>
      <t>EXPENSES</t>
    </r>
  </si>
  <si>
    <t>TOTAL BAHI</t>
  </si>
  <si>
    <t>TOTAL BUHIGWE</t>
  </si>
  <si>
    <t>TOTAL BUTIAMA</t>
  </si>
  <si>
    <t>TOTAL KWIMBA</t>
  </si>
  <si>
    <t>TOTAL IKUNGI</t>
  </si>
  <si>
    <t>TOTAL IRINGA</t>
  </si>
  <si>
    <t>TOTAL KOROGWE</t>
  </si>
  <si>
    <t>TOTAL MBARALI</t>
  </si>
  <si>
    <t>TOTAL KILINDI</t>
  </si>
  <si>
    <t>TOTAL RUFIJI</t>
  </si>
  <si>
    <t>TOTAL UVINZA</t>
  </si>
  <si>
    <t>N. CHUNYA</t>
  </si>
  <si>
    <t>TOTAL CHEMBA</t>
  </si>
  <si>
    <t>M. CHEMBA DVTC</t>
  </si>
  <si>
    <t>TOTAL CHUNYA</t>
  </si>
  <si>
    <t>P. IGUNGA DVTC</t>
  </si>
  <si>
    <t>TOTAL IGUNGA</t>
  </si>
  <si>
    <t>Q. KISHAPU</t>
  </si>
  <si>
    <t>TOTAL KISHAPU</t>
  </si>
  <si>
    <t>TOTAL MAFIA DVTC</t>
  </si>
  <si>
    <t>TOTAL MASASI DVTC</t>
  </si>
  <si>
    <t>TOTAL MKINGA DVTC</t>
  </si>
  <si>
    <t>KUPIGA RANGI(VYOO VITATU)</t>
  </si>
  <si>
    <t>KUPIGA RANGI(KARAKANA YA UHAZILI NA KOMPUTA)</t>
  </si>
  <si>
    <t>KUPIGA RANGI(JENGO LA MLINZI)</t>
  </si>
  <si>
    <t>KUPIGA RANGI(DINNING NA JIKO)</t>
  </si>
  <si>
    <t>KUPIGA RANGI(POWER HOUSE)</t>
  </si>
  <si>
    <t>KAZI YA TERRAZO (JENGO LA MADARASA SQM 382</t>
  </si>
  <si>
    <t>KAZI YA TERRAZO(JENGO LA DINNING NA JIKO)</t>
  </si>
  <si>
    <t>KAZI YA TERRAZO(JENGO LA COMPUTER LAB AND SECRATARIAL WORKSHOP)</t>
  </si>
  <si>
    <t>KUWEKA VIGAE(JENGO LA UTAWALA)</t>
  </si>
  <si>
    <t>KAZI YA TERRAZO (JENGO LA STOO</t>
  </si>
  <si>
    <t>KAZI YA UJENZI WA UZIO (KUCHIMBA MSINGI NA KUCHIMBA MASHIMOMO YA VITAKO VYA NGUZO</t>
  </si>
  <si>
    <t>KAZI KUPIGA RANGI( JENGO LA WASICHANA</t>
  </si>
  <si>
    <t>KAZI YA KUPIGA RANGI (JENGO LA UTAWALA</t>
  </si>
  <si>
    <t>KAZI YA KUPIGA RANGI(JENGO MADARSA</t>
  </si>
  <si>
    <t>KAZI YA KUPIGA RANGI(JENGO LA MKUU WA CHUO</t>
  </si>
  <si>
    <t>KAZI YA KUPIGA RANGI(JENGO LA STOO</t>
  </si>
  <si>
    <t>KAZI YA KUPIGA RANGI(HOSTELI YA WAVULANA</t>
  </si>
  <si>
    <t>KAZI YA KUPIGA RANGI(JENGO LA KARAKANA</t>
  </si>
  <si>
    <t>KAZI YA KUPIGA RANGI(NYUMBA YA WALIMU)</t>
  </si>
  <si>
    <t>KAZI YA KUPIGA RANGI(KARAKANA YA UMEME NA UASHI</t>
  </si>
  <si>
    <t>KUUNDA,KUCHOMELEA NA KUFITISHA MAGRILL YA(MILANGO,MADIRISHA NA MAGETI YA UZIO</t>
  </si>
  <si>
    <t>KAZI YA KUWEKA VIGAE( HOSTEL YA WAVULANA</t>
  </si>
  <si>
    <t>KAZI YA KUJENGA(TOFALI ZA MSINGI NA UKUTA)</t>
  </si>
  <si>
    <t>KAZI YA KUWEKA VIGAE(NYUMBA YA MKUU WA CHUO</t>
  </si>
  <si>
    <t>KAZI YA KUWEKA VIGAE(VYOO VITATU</t>
  </si>
  <si>
    <t>TOTAL MONDULI DVTC</t>
  </si>
  <si>
    <t>TOTAL UKEREWE</t>
  </si>
  <si>
    <t>TOTAL ULANGA DVTC</t>
  </si>
  <si>
    <t>TOTAL UYUI DVTC</t>
  </si>
  <si>
    <t>Y. LUSHOTO</t>
  </si>
  <si>
    <t>TOTAL LUSHOTO DVTC</t>
  </si>
  <si>
    <t>Z. PANGANI  DVTC</t>
  </si>
  <si>
    <t>TOTAL DVTC</t>
  </si>
  <si>
    <t>TOTAL VETA HQ</t>
  </si>
  <si>
    <t>Quatation</t>
  </si>
  <si>
    <t>TOTAL LONGIDO</t>
  </si>
  <si>
    <t xml:space="preserve">PROJECT NAME AWARDED AND NATURE OF ACTIVITY </t>
  </si>
  <si>
    <t>VALUE FOR THE CONTRACT (TZS)</t>
  </si>
  <si>
    <t>VALUE FOR THE CONTRACT (USD)</t>
  </si>
  <si>
    <t>PEDIMA LIMITED</t>
  </si>
  <si>
    <t>GODFREY PANTEREO</t>
  </si>
  <si>
    <t>GOODLUCK LEMAO</t>
  </si>
  <si>
    <t>A. ATC</t>
  </si>
  <si>
    <t xml:space="preserve">TOTAL ATC </t>
  </si>
  <si>
    <t>SUPPL OF QUARY MATERIAL B</t>
  </si>
  <si>
    <t>LUGWISHA COMPANY LTD</t>
  </si>
  <si>
    <t>SYLVESTER LUGWISHA</t>
  </si>
  <si>
    <t>SUPPL OF QUARY MATERIAL A</t>
  </si>
  <si>
    <t>AMON FELIX BWEMELO</t>
  </si>
  <si>
    <t>TANZANIA PORTLAND CEMENT</t>
  </si>
  <si>
    <t>SUPPLY OF TREATED TIMBERS</t>
  </si>
  <si>
    <t>SAOHILL INDUSTRIES</t>
  </si>
  <si>
    <t>ALUMINIUM WORKS</t>
  </si>
  <si>
    <t>NDENENGA SENGUO LTD</t>
  </si>
  <si>
    <t>NDENENGA SENGUO</t>
  </si>
  <si>
    <t>SUPPLY OF HARDWOOD DOORS</t>
  </si>
  <si>
    <t>METAL WORKS</t>
  </si>
  <si>
    <t>RENI INTERNATIONAL CO LTD</t>
  </si>
  <si>
    <t>RENI INTERNATIONAL</t>
  </si>
  <si>
    <t>SUPPLY OF PAINTS</t>
  </si>
  <si>
    <t>KANSAI PLASCON TANZANIA LTD</t>
  </si>
  <si>
    <t>SOLOMON NICHOROUS</t>
  </si>
  <si>
    <t>SUPPLY OF RAIFORCEMENT BAR</t>
  </si>
  <si>
    <t>KAMAL STEELS LIMITED</t>
  </si>
  <si>
    <t>MANISH NAIR</t>
  </si>
  <si>
    <t>STATIONARIES</t>
  </si>
  <si>
    <t>IZENGO GENERAL SUPPLIERS</t>
  </si>
  <si>
    <t>IZENGO</t>
  </si>
  <si>
    <t>SUPPLY OF TILES</t>
  </si>
  <si>
    <t>BOMET CORPARATION LTD</t>
  </si>
  <si>
    <t>ABDALLAH KHALFAN</t>
  </si>
  <si>
    <t>SUPPLY OF ELECTRICAL MATERIALS</t>
  </si>
  <si>
    <t>CASH SALES STORE</t>
  </si>
  <si>
    <t>SAMEER FAZEL</t>
  </si>
  <si>
    <t>SUPPLY OF HARWERE MATERIALS</t>
  </si>
  <si>
    <t>PATRIOT HARWERE LIMITED</t>
  </si>
  <si>
    <t>SUPPLY OF UNTRIATED TIMBERS</t>
  </si>
  <si>
    <t>SUPPLY AND FIX OF ROOF STRUCTURE</t>
  </si>
  <si>
    <t>YUSUPH TILUGAMBILWA KULUCHUMILA</t>
  </si>
  <si>
    <t>JOHN JOSEPH MOSHI</t>
  </si>
  <si>
    <t>HAMIS SEIF UNGELE</t>
  </si>
  <si>
    <t>TOTAL GEITA RVTC</t>
  </si>
  <si>
    <t>CEMENT</t>
  </si>
  <si>
    <t>QUARRY MATERIALS B</t>
  </si>
  <si>
    <t>M/S MADUNDA CONSTRUCTION LTD</t>
  </si>
  <si>
    <t>QUARRY MATERIALS A</t>
  </si>
  <si>
    <t>HARDWOOD DOORS</t>
  </si>
  <si>
    <t>M/S ZUBERI WORKSHOP</t>
  </si>
  <si>
    <t>HARDWARE MATERIALS</t>
  </si>
  <si>
    <t>M/S PATRIOT HARDWARE LIMITED</t>
  </si>
  <si>
    <t>M/S M. MLELWA WORKSHOP</t>
  </si>
  <si>
    <t>UNTREATED TIMBER B</t>
  </si>
  <si>
    <t>M/S MYALA STATIONARY &amp; GENERAL SUPPLIES</t>
  </si>
  <si>
    <t>UNTREATED TIMBER A</t>
  </si>
  <si>
    <t>M/S TANGANYIKA WATTLE COMPANY LTD</t>
  </si>
  <si>
    <t>M/S JOSEPH JOSEPH KOMBA</t>
  </si>
  <si>
    <t>ELECTRICAL</t>
  </si>
  <si>
    <t>M/S CASH SALES STORE LIMITED</t>
  </si>
  <si>
    <t>PLUMBING</t>
  </si>
  <si>
    <t>M/S RENI INTERNATIONAL CO LTD</t>
  </si>
  <si>
    <t>REINFORCEMENT BARS</t>
  </si>
  <si>
    <t>M/S KAMAL STEELS LTD</t>
  </si>
  <si>
    <t>TILES</t>
  </si>
  <si>
    <t>M/S BOMET CORPORATION LTD</t>
  </si>
  <si>
    <t>TREATED TIMBER</t>
  </si>
  <si>
    <t>PAINT</t>
  </si>
  <si>
    <t>M/S KANSAI PASCON TANZANIA LIMITED</t>
  </si>
  <si>
    <t>SUPPLY AND FIX COMPLETE ROOF STRUCTURE</t>
  </si>
  <si>
    <t>M/S ALAF LIMITED</t>
  </si>
  <si>
    <t>TOTAL</t>
  </si>
  <si>
    <t>CONSTRUCTION</t>
  </si>
  <si>
    <t>ISACK JAILOS NDULUNDU</t>
  </si>
  <si>
    <t>YUSUPH ALI NYONI</t>
  </si>
  <si>
    <t>MAULID ANOSISYE MWAITALAKO</t>
  </si>
  <si>
    <t>B. GEITA RVTC</t>
  </si>
  <si>
    <t>D. NJOMBE RVTC</t>
  </si>
  <si>
    <t>MAGOTTI &amp; SONS LTD</t>
  </si>
  <si>
    <t>MAGOTTI</t>
  </si>
  <si>
    <t>SUPPLY AND FIX OF HARD WOOD, DOOR, FRAMES AND ACCESSORIES</t>
  </si>
  <si>
    <t xml:space="preserve"> HARRY ZACHARIA KIHONGOSI &amp; CO</t>
  </si>
  <si>
    <t>FARIDA CHUMA</t>
  </si>
  <si>
    <t>FLORA'S ELECTRICAL GOODS</t>
  </si>
  <si>
    <t>JOSEPH BENJAMIN</t>
  </si>
  <si>
    <t>SUPPLY AND FIXING ALLUMINIUM WINDOWS</t>
  </si>
  <si>
    <t>DAR MOR ALMINIUM GLASS COMPANY</t>
  </si>
  <si>
    <t>SUPPLY OF CEMENT MATERIALS</t>
  </si>
  <si>
    <t>SUPPLY OF ROOFING MATERIALS</t>
  </si>
  <si>
    <t>ALAF LTD</t>
  </si>
  <si>
    <t>SUPPLY OF HARDWERE MATERIALS</t>
  </si>
  <si>
    <t>ABDALLAH K. KALFAN</t>
  </si>
  <si>
    <t>MAKUMILO WAZIRI MAKUMILO</t>
  </si>
  <si>
    <t>ELKANA MLAMBI</t>
  </si>
  <si>
    <t>ATHUMAN S. MWANDE</t>
  </si>
  <si>
    <t>NICKSON B. MUYA</t>
  </si>
  <si>
    <t>MOROGORO MVTC</t>
  </si>
  <si>
    <t>SUPPLY OF HARDWARE MAATERIALS</t>
  </si>
  <si>
    <t>MMINISTRY OF EDUCATION SCIENCE AND TECHNOLOGY</t>
  </si>
  <si>
    <t>SUPPLY  MAATERIALS B</t>
  </si>
  <si>
    <t>SHABAN ALLY MWITIKA</t>
  </si>
  <si>
    <t>SUPPLY OF TREATED TIMBER</t>
  </si>
  <si>
    <t>SAO HII INDUSTRIES LIMITED</t>
  </si>
  <si>
    <t>SUPPLY OF UNTREATED TIMBER</t>
  </si>
  <si>
    <t>ALEX S. KIMASA</t>
  </si>
  <si>
    <t>ABRAHAM FRANK MWAMBIJE</t>
  </si>
  <si>
    <t>ALUMINIUM AND HARDWARE</t>
  </si>
  <si>
    <t>STEVE ALUMINIUM AND HARDWARE</t>
  </si>
  <si>
    <t>SUPPLY OF REINFORCEMENT BARS</t>
  </si>
  <si>
    <t>BHOKE 02 FOOD SUPPLIES &amp; STATIONARY'S</t>
  </si>
  <si>
    <t>BOMET CORPORATION LIMITED</t>
  </si>
  <si>
    <t>PLUMBING MATERIALS</t>
  </si>
  <si>
    <t>RENI INTERNATIONAL CO. LTD</t>
  </si>
  <si>
    <t>ELECTRICAL MATERIALS</t>
  </si>
  <si>
    <t>CASH SALES STORE LIMITED</t>
  </si>
  <si>
    <t>QUARY MATERIALS A</t>
  </si>
  <si>
    <t>SUMRY'S ENTERPRISES</t>
  </si>
  <si>
    <t>ELIUD KABAGE</t>
  </si>
  <si>
    <t>SIMON KUMKUTA</t>
  </si>
  <si>
    <t>VICENT NTEPELA</t>
  </si>
  <si>
    <t>EMMANUEL C KATUMBAKU</t>
  </si>
  <si>
    <t>E. RUKWA RVTC</t>
  </si>
  <si>
    <t>ARM STRONG ITERNATIONAL LTD</t>
  </si>
  <si>
    <t>PASTRORY MASOTA</t>
  </si>
  <si>
    <t>MABULA MADOSHI ENTERPRISES</t>
  </si>
  <si>
    <t>MABULA MADOSHI</t>
  </si>
  <si>
    <t>KILAMBASON &amp; SONS 2017 LTD</t>
  </si>
  <si>
    <t>BENJAMIN KING</t>
  </si>
  <si>
    <t>SUPPLY OF UNTREATED TIMBERS</t>
  </si>
  <si>
    <t>MUHAMA INVERSTMENT SERVICE LTD</t>
  </si>
  <si>
    <t>MUHAMA</t>
  </si>
  <si>
    <t>REUBEN LUTONJA MATOMBO</t>
  </si>
  <si>
    <t>JACOB ANDREW HONGERA</t>
  </si>
  <si>
    <t>F. SIMIYU</t>
  </si>
  <si>
    <t>TOTAL MOROGORO MVTCC</t>
  </si>
  <si>
    <t>TOTAL RUKWA RVTC</t>
  </si>
  <si>
    <t xml:space="preserve"> TOTAL SIMIYU</t>
  </si>
  <si>
    <t>QUATATION</t>
  </si>
  <si>
    <t>UJENZI WA MAJENGO</t>
  </si>
  <si>
    <t>TOTAL RVTC</t>
  </si>
  <si>
    <t>VALUE OF THE CONTRACT (in USD)</t>
  </si>
  <si>
    <t>Supply of Assistive Devices and Equipment for Student with Special Needs in 11 Higher Learning Institutions</t>
  </si>
  <si>
    <t>M/S Mbesa Book Distributer Limited</t>
  </si>
  <si>
    <t>Single Source Tendering</t>
  </si>
  <si>
    <t>Mr. Isaack Mbeo</t>
  </si>
  <si>
    <t>YES</t>
  </si>
  <si>
    <t>Provision of Consultancy Service for Conducting ESIA, Geotechnical and Topographical Survey, Design Review and Preparations of schedule of Material and Drawings for Rukwa, Simiyu, Geita, Njombe Regional Vocational Training Services Centers and Supervision of Construction of Rukwa, Geita, Njombe and Simiyu RVTSCs, Two dormitories at Morogoro Vocational Teachers Training Centres and Four Storey Building at Arusha Technical College.</t>
  </si>
  <si>
    <t>Arusha Technical College (ATC)</t>
  </si>
  <si>
    <t>Principal, Arusha Technical College</t>
  </si>
  <si>
    <t>Supply, Installation and Commissioning of Equipment and Machinery for 34 Folk Development Colleges (FDCs)-   LOT 2 - Design, Sewing and Cloth Technology and LOT 5: Carpentry and Joinery</t>
  </si>
  <si>
    <t>M/S EVOLVE Companya Limited</t>
  </si>
  <si>
    <t>Amiye Elisha Sanga</t>
  </si>
  <si>
    <t>Supply, Installation and commissioning of Training Equipments anad Machinery at 34 FDCs, LOT 7: Welding and Maetal Fabrication, LOT 8: Masonry and Bricklayingand LOT 9:</t>
  </si>
  <si>
    <t>M/S JEMO Investment and General Enterprises ltd</t>
  </si>
  <si>
    <t>Sara M. Kihomwe</t>
  </si>
  <si>
    <t>Provision of Consultancy Service for  Design Review, review of Schedule of Mataerials and Supervision of Construction for 10 Dormitories, 2 Lecture Theatre, and 25 Classrooms in 15 Teachers Training Colleges</t>
  </si>
  <si>
    <t>M/S Institute of Consulting Bureau (ICB)</t>
  </si>
  <si>
    <t>Anderson Allan</t>
  </si>
  <si>
    <t>Provision of Consultancy Service for  Design Review, review of Schedule of Mataerials and Supervision of Construction for 5 Dormitories, 1 Lecture Theatre, and 16 Classrooms in 8 Teachers Training Colleges</t>
  </si>
  <si>
    <t>M/S MUST Consulting Bureau</t>
  </si>
  <si>
    <t>Head MUST Consulting Bureau</t>
  </si>
  <si>
    <t>JUMLA MIKATABA KUPITIA TANEPs</t>
  </si>
  <si>
    <t>1. MIKATABA YA WAZABUNI KUPITIA TANePs</t>
  </si>
  <si>
    <t>2. UJENZI WA VYUO VYA MIKOA KATIKA MIKOA 6</t>
  </si>
  <si>
    <t>3. UJENZI WA VYUO VYA VETA KATIKA WILAYA 25</t>
  </si>
  <si>
    <t>A. VIKINDU TEACHERS COLLEGE</t>
  </si>
  <si>
    <t>Supply of building materials at Vikindu Teachers colleges</t>
  </si>
  <si>
    <t>Msirikale General Building and Renovation Works Ltd</t>
  </si>
  <si>
    <t>quatation</t>
  </si>
  <si>
    <t>Leonard Edward Msilanga</t>
  </si>
  <si>
    <t>Melisa Solution Company</t>
  </si>
  <si>
    <t>Nicholous Nchonwa</t>
  </si>
  <si>
    <t>Hamisi Omari Sawasawa</t>
  </si>
  <si>
    <t>Hamis Omari Mputo</t>
  </si>
  <si>
    <t>Construction of two classroooms at Vikindu Teachers College</t>
  </si>
  <si>
    <t>Jeremiah Abel Mchomvu</t>
  </si>
  <si>
    <t>Supply of Furnitures at Vikindu Teachers College</t>
  </si>
  <si>
    <t>Sostenes N. Mbanga</t>
  </si>
  <si>
    <t>Kutengeneza na Kufunga grili za madilisha na milango</t>
  </si>
  <si>
    <t>Sub Total Vikindu Teachers College</t>
  </si>
  <si>
    <t>B. TABORA TEACHERS COLLEGE</t>
  </si>
  <si>
    <t>Construction of Girls Dormitory at Tabora Teachers College</t>
  </si>
  <si>
    <t>Brown Jordan Njahan</t>
  </si>
  <si>
    <t>Supply of building materials at Tabora Teachers colleges</t>
  </si>
  <si>
    <t>Sanya Builders Centre</t>
  </si>
  <si>
    <t>Julius Lazaro</t>
  </si>
  <si>
    <t>Fatuma Khalfan</t>
  </si>
  <si>
    <t>Mass Huduma Limited</t>
  </si>
  <si>
    <t>Saleh Dossa</t>
  </si>
  <si>
    <t>Sub Total Tabora Teachers College</t>
  </si>
  <si>
    <t>C. SINGACHINI TEACHERS COLLEGE</t>
  </si>
  <si>
    <t>Construction of Boys Dormitory at Singachini Teachers College</t>
  </si>
  <si>
    <t>Eusibius Felix Maro</t>
  </si>
  <si>
    <t>Construction of 3 Classrooms and 1 Office  at Singachini Teachers College</t>
  </si>
  <si>
    <t>Shukuru Maleo</t>
  </si>
  <si>
    <t>Supply of Matress at Singachini Teachers College</t>
  </si>
  <si>
    <t>Yohani General Merchant</t>
  </si>
  <si>
    <t>John J</t>
  </si>
  <si>
    <t>Supply of Building Materials at Singachini Teachers College</t>
  </si>
  <si>
    <t>Julius Mdogo Tesha</t>
  </si>
  <si>
    <t>Philemoni Chuwa</t>
  </si>
  <si>
    <t>Construction of classrooms at Singachini Teachers College</t>
  </si>
  <si>
    <t>Emarica Company Limited</t>
  </si>
  <si>
    <t>Sub Total Singachini Teachers College</t>
  </si>
  <si>
    <t>D. PATANDI TEACHERS COLLEGE</t>
  </si>
  <si>
    <t>Construction of Drainage system in Girls Dormitory at Patandi Teachers College</t>
  </si>
  <si>
    <t>Amini Shoo</t>
  </si>
  <si>
    <t>Amini Martin Shoo</t>
  </si>
  <si>
    <t>Construction of Girls Dormitory (Skimming and Painting) at Patandi Teachers College</t>
  </si>
  <si>
    <t>Eliamini E. Gurisha</t>
  </si>
  <si>
    <t>Installation of electricity in Girls Dormitory at Patandi Teachers College</t>
  </si>
  <si>
    <t>Supply of Building Materials at Patandi Teachers College</t>
  </si>
  <si>
    <t>Didas Lawrance</t>
  </si>
  <si>
    <t>Supply of Matress at Patandi Teachers College</t>
  </si>
  <si>
    <t>Denzel Investment</t>
  </si>
  <si>
    <t>Godfrey Pantaleo</t>
  </si>
  <si>
    <t>Supply of Electrical Materials at Patandi Teachers College</t>
  </si>
  <si>
    <t>Supply of plumbing materials at Patandi Teachers College</t>
  </si>
  <si>
    <t>Supply of Quarry Materials at Patandi Teachers College</t>
  </si>
  <si>
    <t>Mshele Investment Limited</t>
  </si>
  <si>
    <t>Samweli Msheri</t>
  </si>
  <si>
    <t>Supply of Timber at Patandi Teachers College</t>
  </si>
  <si>
    <t>Supply of tools for construction at Patandi Teachers College</t>
  </si>
  <si>
    <t>Supply of Alluminium Windows at Patandi Teachers College</t>
  </si>
  <si>
    <t>Blacher Investment</t>
  </si>
  <si>
    <t>Maruchu Fredrick</t>
  </si>
  <si>
    <t>Supply of Iron sheet (Bati) for construction at Patandi Teachers College</t>
  </si>
  <si>
    <t>Supply of Beds at Patandi Teachers College</t>
  </si>
  <si>
    <t>Vitalis A. Massawe</t>
  </si>
  <si>
    <t>Supply of Cement and steel at Patandi Teachers College</t>
  </si>
  <si>
    <t>Supply of Door Frame at Patandi Teachers College</t>
  </si>
  <si>
    <t>Mishita Furniture and General Supply</t>
  </si>
  <si>
    <t>Supply of Metal Windows at Patandi Teachers College</t>
  </si>
  <si>
    <t>Sub Total Patandi Teachers College</t>
  </si>
  <si>
    <t>E. NGORONGORO TEACHERS COLLEGE</t>
  </si>
  <si>
    <t>Construction of 4 classrooms and 2 offices at Ngorongoro Teachers College</t>
  </si>
  <si>
    <t>Riziki Kilangi</t>
  </si>
  <si>
    <t>Construction at Ngorongoro Teachers College</t>
  </si>
  <si>
    <t>David Thomas Msuya</t>
  </si>
  <si>
    <t>Supplier of construction materials</t>
  </si>
  <si>
    <t>Richard P Matafu</t>
  </si>
  <si>
    <t>Supplier of Electrical materials</t>
  </si>
  <si>
    <t>Denis Kessy</t>
  </si>
  <si>
    <t>Supply of Windows and glasses</t>
  </si>
  <si>
    <t xml:space="preserve">Amory Assery Abely </t>
  </si>
  <si>
    <t>Hiring of Wheel barrow</t>
  </si>
  <si>
    <t>John Kasael Kimambo</t>
  </si>
  <si>
    <t xml:space="preserve">Transportation of construction materials </t>
  </si>
  <si>
    <t>Charles M. Isaya</t>
  </si>
  <si>
    <t>Sub Total Ngorongoro Teachers College</t>
  </si>
  <si>
    <t>F. MTWARA TECHNICAL TEACHERS COLLEGE</t>
  </si>
  <si>
    <t xml:space="preserve">Supply of Building Materials  for Construction of 2 Classrooms and 1 office and Dormitories  at Mtwara Technical Teachers College </t>
  </si>
  <si>
    <t>Salim Alimohamed Esmail</t>
  </si>
  <si>
    <t xml:space="preserve">Supply of Building Materials  for Construction of 2 Classrooms and 1 office and Dormitories at Mtwara Technical Teachers College </t>
  </si>
  <si>
    <t>Juma H. Mfaume</t>
  </si>
  <si>
    <t>Supply of Building Materials for Construction of Dormitory at Mtwara Technical Teachers College</t>
  </si>
  <si>
    <t>Issa Mustapha Magulu</t>
  </si>
  <si>
    <t>Supply of Building Materials  for Construction of 2 Classrooms and 1 office at Mtwara Technical Teachers College</t>
  </si>
  <si>
    <t>Shabani Chibwana Chitembeja</t>
  </si>
  <si>
    <t>Supply of Building Materials  for Construction of 2 Classrooms and 1 officeat Mtwara Technical Teachers College</t>
  </si>
  <si>
    <t>Abdalah Rashid Mbarouk</t>
  </si>
  <si>
    <t>Supply of Building Materials for Construction of 2 Classrooms and 1 office at Mtwara Technical Teachers College</t>
  </si>
  <si>
    <t>GM Riziki Hardware and General Supply Company Limited</t>
  </si>
  <si>
    <t>Hiltruda John</t>
  </si>
  <si>
    <t>Andrew Eresto Ajayo</t>
  </si>
  <si>
    <t>Construction of 2 Classrooms and 1 office at Mtwara Technical Teachers College</t>
  </si>
  <si>
    <t>Douglas C. Mapunda</t>
  </si>
  <si>
    <t>Construction of Dormitory at Mtwara Technical Teachers College</t>
  </si>
  <si>
    <t>Amandus A. Amlima</t>
  </si>
  <si>
    <t>Paulina Ngondo</t>
  </si>
  <si>
    <t>Mnazi Mmoja Company 1</t>
  </si>
  <si>
    <t>Mnazi Mmoja Company 2</t>
  </si>
  <si>
    <t>Haisu Investiment Limited 1</t>
  </si>
  <si>
    <t>Haisu Investiment Limited</t>
  </si>
  <si>
    <t>Haisu Investiment Limited 2</t>
  </si>
  <si>
    <t>ALAF</t>
  </si>
  <si>
    <t>Mubba General Supplies</t>
  </si>
  <si>
    <t xml:space="preserve">Kukodisha mashine ya kuchanganya zege </t>
  </si>
  <si>
    <t>Shule ya Sekondari Mtwara</t>
  </si>
  <si>
    <t xml:space="preserve">Supply of electrical equipment for Two classes </t>
  </si>
  <si>
    <t xml:space="preserve">Supply of Electrical equipment for Dormitories </t>
  </si>
  <si>
    <t>Shufa Hassan</t>
  </si>
  <si>
    <t>Supply of building materials for Dormitory</t>
  </si>
  <si>
    <t xml:space="preserve">Nampachila Business </t>
  </si>
  <si>
    <t>Sub Total Mtwara Technical Teachers College</t>
  </si>
  <si>
    <t>G. MTWARA TEACHERS COLLEGE</t>
  </si>
  <si>
    <t>Construction of Classrooms at Mtwara Teachers College</t>
  </si>
  <si>
    <t>Supply of building materials for Construction of Classrooms at Mtwara Teachers College</t>
  </si>
  <si>
    <t>Shufa M. Hassan T/A Kioze General Enterprises</t>
  </si>
  <si>
    <t>Hassan Kioze</t>
  </si>
  <si>
    <t>Supply of Furnitures for  at Mtwara Teachers College</t>
  </si>
  <si>
    <t>Sub Total Mtwara Teachers College</t>
  </si>
  <si>
    <t>H. MOROGORO TEACHERS COLLEGE</t>
  </si>
  <si>
    <t>Construction of Lecture Theatre Hall at Morogoro Teachers College</t>
  </si>
  <si>
    <t>Makumulo Waziri Makumulo</t>
  </si>
  <si>
    <t>Supply of Building Materials for Construction of Lecture Theatre Hall at Morogoro Teachers College</t>
  </si>
  <si>
    <t>Shamdi Sadro Nzogela</t>
  </si>
  <si>
    <t>Sub Total Morogoro Teachers College</t>
  </si>
  <si>
    <t>I. MONDULI TEACHERS COLLEGE</t>
  </si>
  <si>
    <t>Construction of Dormitory and installation of Water pipes at Monduli Teachers College</t>
  </si>
  <si>
    <t>Kibwana Ali Mkinda</t>
  </si>
  <si>
    <t xml:space="preserve">Painting of Dormitory Building at Monduli Teachers College </t>
  </si>
  <si>
    <t>Totiyo Ally Bakari</t>
  </si>
  <si>
    <t>Installation of electricity in Dormitory Building at Monduli Teachers College</t>
  </si>
  <si>
    <t>Hassan A. Mohamed</t>
  </si>
  <si>
    <t>Supply of Beds and Door Grills at Monduli Teachers College</t>
  </si>
  <si>
    <t>Supply of Door Frame at Monduli Teachers College</t>
  </si>
  <si>
    <t>Supply of Building Materials for Construction of Dormitory at Monduli Teachers College</t>
  </si>
  <si>
    <t>Alexander Rocky Shayo</t>
  </si>
  <si>
    <t>Making beds</t>
  </si>
  <si>
    <t>Peter Munishi</t>
  </si>
  <si>
    <t>Sub Total Monduli Teachers College</t>
  </si>
  <si>
    <t>J. MURUTUNGURU TEACHERS COLLEGE</t>
  </si>
  <si>
    <t>Construction of girls domitory at Murutunguru teachers college</t>
  </si>
  <si>
    <t>Deusdedith Magesa</t>
  </si>
  <si>
    <t>force account</t>
  </si>
  <si>
    <t>Construction of two classrooms at Murutunguru Teachers college</t>
  </si>
  <si>
    <t>Jonas Isack Kululetera</t>
  </si>
  <si>
    <t>Method Fikiri Ibambilo</t>
  </si>
  <si>
    <t>Supply of construction local materials like sand, aggregates and hardcore at Murutunguru TC</t>
  </si>
  <si>
    <t>Willy E. Shoo</t>
  </si>
  <si>
    <t>Supply of mixied construction materials at Murutunguru TC</t>
  </si>
  <si>
    <t>Mwabi Investment &amp; General Supply</t>
  </si>
  <si>
    <t>Supply of electrical equipments at Murutunguru TC</t>
  </si>
  <si>
    <t>A.M Electricla General Supply CO. LTD</t>
  </si>
  <si>
    <t>JK (2005) LTD</t>
  </si>
  <si>
    <t>Supply of treated and untreated softwood timber with different size and measurements at Murutunguru TC</t>
  </si>
  <si>
    <t>Liberatus Malila Mpazi</t>
  </si>
  <si>
    <t>Supply of reinforcement bar Y.8, Y12, and Y.16 materials of BS 4449 respectively  at Murutunguru TC</t>
  </si>
  <si>
    <t>Supply and fix of hardwood frames and panel doors, alluminium windows and decorative security door grills at Murutunguru TC</t>
  </si>
  <si>
    <t>Supply of 45.5 RV Cements at Murutunguru TC</t>
  </si>
  <si>
    <t>Madoshi M. Shem</t>
  </si>
  <si>
    <t>Supply of 450x230x150 mm vibrated cement brocks at Murutunguru TC</t>
  </si>
  <si>
    <t>Mixture supply of water and fire equipments at Murutunguru Teachers College</t>
  </si>
  <si>
    <t xml:space="preserve">Supply of building material </t>
  </si>
  <si>
    <t>Supply of mortice lockset and butt hunges 4'' at Murutunguru TC</t>
  </si>
  <si>
    <t>Sub Total Murutunguru TC</t>
  </si>
  <si>
    <t>K. NACHINGWEA TEACHERS COLLEGE</t>
  </si>
  <si>
    <t>Total cost for destructuring of the former building and  Construction of three classrooms at Nachingwea Teachers college</t>
  </si>
  <si>
    <t>Clothilda Sabas Kanje</t>
  </si>
  <si>
    <t>Electrical instoretion in three constructed   classrooms at Nachingwea Teachers college</t>
  </si>
  <si>
    <t>Hassan Mbunda</t>
  </si>
  <si>
    <t>Supply of mixied construction materials for three classrooms including local materials at Nachingwea TC</t>
  </si>
  <si>
    <t>Majid Litocha Lupanda</t>
  </si>
  <si>
    <t>Sub Total Nachingwea TC</t>
  </si>
  <si>
    <t>L. SONGEA TEACHERS COLLEGE</t>
  </si>
  <si>
    <t>Construction of two classrooms at Songea Teachers college</t>
  </si>
  <si>
    <t>Gasto J. Kapinga</t>
  </si>
  <si>
    <t>Construction of girls domitory at Songea teachers college</t>
  </si>
  <si>
    <t>Moses Ally Nilongo</t>
  </si>
  <si>
    <t>Supply of construction wood materials for two classrooms at Songea Teachers College</t>
  </si>
  <si>
    <t>Ismail Yahaya Mpingi</t>
  </si>
  <si>
    <t>Supply of electrical materials for construction of two classrooms at Songea Teachers College</t>
  </si>
  <si>
    <t>Highway computing and general supplies</t>
  </si>
  <si>
    <t>Supply of hardware materials for construction of two classrooms at songea Teachers College</t>
  </si>
  <si>
    <t>Nuhu Msemwa</t>
  </si>
  <si>
    <t>Supply of local materials for the construction of two classrooms at Songea Teachers College</t>
  </si>
  <si>
    <t>John John Komba</t>
  </si>
  <si>
    <t>Supply of Alluminium and wood materials for the construction of two classrooms at Songea Teachers College</t>
  </si>
  <si>
    <t>Rashid Bakari Darajani</t>
  </si>
  <si>
    <t>Supply of softwood timber for construction of dormitory at Songea Teachers College</t>
  </si>
  <si>
    <t>Krista Kayombo</t>
  </si>
  <si>
    <t>Supply of hardware materials for construction of girls dormitoryat Songea Teachers College</t>
  </si>
  <si>
    <t>Anthony Elias Ndinga</t>
  </si>
  <si>
    <t>Supply of electrical equipments for instoretion of the girls dormitory at Songea Teachers College</t>
  </si>
  <si>
    <t>Supply of plumbing material for the construction of girls dormitory at Songea Teachers College</t>
  </si>
  <si>
    <t>Supply of local materials for the construction of dormitory at Songea Teachers College</t>
  </si>
  <si>
    <t>Supply of window grills and door for construction of dormitory at Songea Teachers College</t>
  </si>
  <si>
    <t>Supply of fire fighting equipments for construction of dormitory at Songea Teachers College</t>
  </si>
  <si>
    <t>The Fire Safety Engineering Co</t>
  </si>
  <si>
    <t>Supply of alluminium windows materials for thje construction of dormitory at Songea Teachers College</t>
  </si>
  <si>
    <t>SELEMENI NGUNGA</t>
  </si>
  <si>
    <t>Ngunga Allumium</t>
  </si>
  <si>
    <t>Sub Total Songea TC</t>
  </si>
  <si>
    <t>M. TUKUYU  TEACHERS COLLEGE</t>
  </si>
  <si>
    <t>Supply of plumbing tools, building tools and materials for the construction of  dormitory block at Tukuyu Teachers College</t>
  </si>
  <si>
    <t>Bisuka Stores</t>
  </si>
  <si>
    <t>Supply of building tools and materials for the construction of  two classrooms at Tukuyu Teachers College</t>
  </si>
  <si>
    <t>Supply of alluminium windows for construction of dormitory at Tukuyu Teachers College</t>
  </si>
  <si>
    <t xml:space="preserve">Chuwa Building contractor </t>
  </si>
  <si>
    <t>Construction of boys domitory at Tukuyu teachers college</t>
  </si>
  <si>
    <t>Job Haiss Kapesa</t>
  </si>
  <si>
    <t>Construction of two classrooms at Tukuyu Teachers college</t>
  </si>
  <si>
    <t>Bollen H. Kilimba</t>
  </si>
  <si>
    <t>Sub Total Tukuyu TC</t>
  </si>
  <si>
    <t>N. BUNDA TEACHERS COLLEGE</t>
  </si>
  <si>
    <t>Construction of Dormitories at Bunda teachers College</t>
  </si>
  <si>
    <t>Sopter Mkono</t>
  </si>
  <si>
    <t>Sub Total Bunda TC</t>
  </si>
  <si>
    <t>O. ILONGA TEACHERS COLLEGE</t>
  </si>
  <si>
    <t>Construction of Classrooms at Ilonga teachers College</t>
  </si>
  <si>
    <t>Benard W. Ndalu</t>
  </si>
  <si>
    <t>Supply of building materials at Ilonga teachers College</t>
  </si>
  <si>
    <t>Asaeb General Supplies</t>
  </si>
  <si>
    <t>Cham Trading</t>
  </si>
  <si>
    <t>Construction of Classroom at Ilonga  teachers College</t>
  </si>
  <si>
    <t>Vitalis chilimba</t>
  </si>
  <si>
    <t>Alaf Limited</t>
  </si>
  <si>
    <t>Makinda Investment</t>
  </si>
  <si>
    <t>Sub Total Ilonga TC</t>
  </si>
  <si>
    <t>P. KASULU TEACHERS COLLEGE</t>
  </si>
  <si>
    <t>Supply of building materials at Kasulu teachers College</t>
  </si>
  <si>
    <t>Alex Magudas</t>
  </si>
  <si>
    <t>Aliandeli Anthony</t>
  </si>
  <si>
    <t>Alli Yusufu</t>
  </si>
  <si>
    <t>Ay Woodworks and general supplies</t>
  </si>
  <si>
    <t>Dorothea Mosha</t>
  </si>
  <si>
    <t>Evarist Ndila</t>
  </si>
  <si>
    <t>Maragalas Enterprises</t>
  </si>
  <si>
    <t>Mufumya general supplies</t>
  </si>
  <si>
    <t>Mugungas tredas</t>
  </si>
  <si>
    <t>Nkabe general supplies</t>
  </si>
  <si>
    <t>Ntayandi general supplies</t>
  </si>
  <si>
    <t>Rajabu Bujolo</t>
  </si>
  <si>
    <t>Shukuru Mahwago</t>
  </si>
  <si>
    <t>Steward Lilampise</t>
  </si>
  <si>
    <t>Sub Total Kasulu TC</t>
  </si>
  <si>
    <t>Q. MANDAKA TEACHERS COLLEGE</t>
  </si>
  <si>
    <t>Construction of Dormitories at Mandaka teachers College</t>
  </si>
  <si>
    <t>Michael Key mbwambo</t>
  </si>
  <si>
    <t>Construction of classrooms  at Mandaka teachers College</t>
  </si>
  <si>
    <t>Kumbwaely Simbo</t>
  </si>
  <si>
    <t>Supply of building materials at Mandaka teachers College</t>
  </si>
  <si>
    <t>Kingsize Company LTD</t>
  </si>
  <si>
    <t>Sub Total Mandaka TC</t>
  </si>
  <si>
    <t>R. BUSTANI TEACHERS COLLEGE</t>
  </si>
  <si>
    <t>Supply of building materials at Bustani teachers College</t>
  </si>
  <si>
    <t>Amri Ibrahimu</t>
  </si>
  <si>
    <t>Vitalis Gingi</t>
  </si>
  <si>
    <t>Bentas campany</t>
  </si>
  <si>
    <t>Construction of Dormitories at Bustani teachers College</t>
  </si>
  <si>
    <t>Isaya Laizer</t>
  </si>
  <si>
    <t>Joseph John</t>
  </si>
  <si>
    <t>Pan Africa</t>
  </si>
  <si>
    <t>West</t>
  </si>
  <si>
    <t>Sub Total Bustani TC</t>
  </si>
  <si>
    <t>S. BUTIMBA TEACHERS COLLEGE</t>
  </si>
  <si>
    <t>Construction of classrooms  at Butimba teachers College</t>
  </si>
  <si>
    <t>Brown Jordan Njahani</t>
  </si>
  <si>
    <t>Supply of building materials at Butimba teachers College</t>
  </si>
  <si>
    <t>James Andrea Ifuje</t>
  </si>
  <si>
    <t>Construction of lecture Theater at  Butimba teachers Colleges</t>
  </si>
  <si>
    <t>Yusuph M. Waheke</t>
  </si>
  <si>
    <t xml:space="preserve">Installation of electricity  </t>
  </si>
  <si>
    <t>John Amon</t>
  </si>
  <si>
    <t>Construction of steirs hall   at Butimba teachers College</t>
  </si>
  <si>
    <t>Mathias christopher</t>
  </si>
  <si>
    <t>Construction packing and water ways   at Butimba teachers College</t>
  </si>
  <si>
    <t>Sub Total Butimba</t>
  </si>
  <si>
    <t>T. KATOKE TEACHERS COLLEGE</t>
  </si>
  <si>
    <t>Construction of classrooms  at Katoke teachers College</t>
  </si>
  <si>
    <t>Almachius Mwenezi</t>
  </si>
  <si>
    <t>Construction of Dormitories at Katoke teachers College</t>
  </si>
  <si>
    <t>Construction of Dormitories facilities at Katoke teachers College</t>
  </si>
  <si>
    <t>Skills Development levy</t>
  </si>
  <si>
    <t>Supply of building materials at Katoke teachers College</t>
  </si>
  <si>
    <t>Baraka Kayango</t>
  </si>
  <si>
    <t>Stanley N. Deus</t>
  </si>
  <si>
    <t>Zainabass Enterpris</t>
  </si>
  <si>
    <t>Sajjad Mohamedi</t>
  </si>
  <si>
    <t>James M Munyegenyi</t>
  </si>
  <si>
    <t>Denis Augustine</t>
  </si>
  <si>
    <t>Sub Total KatokeTC</t>
  </si>
  <si>
    <t>U. KOROGWE TEACHERS COLLEGE</t>
  </si>
  <si>
    <t>Construction of classrooms  at Korogwe teachers College</t>
  </si>
  <si>
    <t>Salimu Gombo Selemeni</t>
  </si>
  <si>
    <t>Installation of elecrical equipments</t>
  </si>
  <si>
    <t>William Mkawa Kidda</t>
  </si>
  <si>
    <t>Supply of building materials at Korogwe teachers College</t>
  </si>
  <si>
    <t>Frank Lazaro Madege</t>
  </si>
  <si>
    <t>Sub Total Korogwe</t>
  </si>
  <si>
    <t>V. MAMIRE TEACHERS COLLEGE</t>
  </si>
  <si>
    <t>rental concrete mixer</t>
  </si>
  <si>
    <t>Calvin Lema</t>
  </si>
  <si>
    <t>Construction of classrooms  at Mamire teachers College</t>
  </si>
  <si>
    <t>Tom John Msengi</t>
  </si>
  <si>
    <t>Supply of building materials at Mamire teachers College</t>
  </si>
  <si>
    <t>Anton Lucas Mtumbuka</t>
  </si>
  <si>
    <t>Issa Shabani Msila</t>
  </si>
  <si>
    <t>Baldi Issaya Mushi</t>
  </si>
  <si>
    <t>Baldi Isaya Mushi</t>
  </si>
  <si>
    <t>Lemmy Enterprises LTD</t>
  </si>
  <si>
    <t>Manuu Enterprises Company</t>
  </si>
  <si>
    <t>Manuu Enterprises LTD</t>
  </si>
  <si>
    <t>Mishita Furniture General suppy</t>
  </si>
  <si>
    <t>Musa Ngomuo</t>
  </si>
  <si>
    <t>Mussa Ngomuo</t>
  </si>
  <si>
    <t>Seruvi R.Kyara</t>
  </si>
  <si>
    <t>Vitalis Massawe</t>
  </si>
  <si>
    <t>Risen G. Mmbando</t>
  </si>
  <si>
    <t>Bulky Distributors</t>
  </si>
  <si>
    <t>Ernest Vawa</t>
  </si>
  <si>
    <t>Frank W. Akyoo</t>
  </si>
  <si>
    <t>TANROADS</t>
  </si>
  <si>
    <t>Mushi Brothers Inv</t>
  </si>
  <si>
    <t>Sub Total Mamire TC</t>
  </si>
  <si>
    <t>W. KLERRUU TEACHERS COLLEGE</t>
  </si>
  <si>
    <t>Supply of building materials at  Klerruu teachers College</t>
  </si>
  <si>
    <t>Alex Kalolo</t>
  </si>
  <si>
    <t>Asaba trades</t>
  </si>
  <si>
    <t>Kisinga trades</t>
  </si>
  <si>
    <t>Camen store</t>
  </si>
  <si>
    <t xml:space="preserve">Patriot hardware </t>
  </si>
  <si>
    <t>Fredi Mwambatata</t>
  </si>
  <si>
    <t>yES</t>
  </si>
  <si>
    <t>Joshua Molel</t>
  </si>
  <si>
    <t>Mvela hardwere</t>
  </si>
  <si>
    <t>New customer</t>
  </si>
  <si>
    <t>Ngaina Kadeghe</t>
  </si>
  <si>
    <t>Rahim Amersi</t>
  </si>
  <si>
    <t>Teopisto Lutambi</t>
  </si>
  <si>
    <t>Sub Total Klerruu</t>
  </si>
  <si>
    <t>X. MPUGUSO TC</t>
  </si>
  <si>
    <t>Supply of furniture</t>
  </si>
  <si>
    <t>Abdala Ally Shehondo</t>
  </si>
  <si>
    <t>Min Competititon</t>
  </si>
  <si>
    <t>Abdalah Ally Shehondo</t>
  </si>
  <si>
    <t>Supply of furniture at Mpuguso TC</t>
  </si>
  <si>
    <t>M/S Masasi Construction Company limited</t>
  </si>
  <si>
    <t>Open Tender</t>
  </si>
  <si>
    <t>Rimit B. Ladwa</t>
  </si>
  <si>
    <t>Sub Total Mpuguso TC</t>
  </si>
  <si>
    <t>TOTAL TEACHERS COLLEGES</t>
  </si>
  <si>
    <t>4. VYUO VYA UALIMU</t>
  </si>
  <si>
    <t>GRAND TOTAL</t>
  </si>
  <si>
    <t>Alphonce Vicent lukumay</t>
  </si>
  <si>
    <t>Israel Isamel kaaya</t>
  </si>
  <si>
    <t>Longino jacobo baziwane</t>
  </si>
  <si>
    <t>z</t>
  </si>
  <si>
    <t>Ramadhani Hassani</t>
  </si>
  <si>
    <t>Ramadhani Hassani msangi</t>
  </si>
  <si>
    <t>Aggrey chrispin kapugu</t>
  </si>
  <si>
    <t>Alberto boniface Z. lulandla</t>
  </si>
  <si>
    <t>Tanga General industries Ltd</t>
  </si>
  <si>
    <t>SUPPLY OF QUARY MATERIAL B</t>
  </si>
  <si>
    <t>SUPPLY OF QUARY MATERIAL A</t>
  </si>
  <si>
    <t>HAMNA QUOTATION</t>
  </si>
  <si>
    <t>MKATABA ULIKUWA NA MIL. 79 LAKINI KIASI KILIWEKWA 138</t>
  </si>
  <si>
    <t>TOM MWITA</t>
  </si>
  <si>
    <t>INNOCENT JOSEPH KIKONGE</t>
  </si>
  <si>
    <t>ERICK SAMWELI SUMARY</t>
  </si>
  <si>
    <t>JOSEPH TUMAINI</t>
  </si>
  <si>
    <t>ASTRID HAULE</t>
  </si>
  <si>
    <t>SAMIR FAIZA</t>
  </si>
  <si>
    <t>TAREHE YA NYUMA</t>
  </si>
  <si>
    <t>SHABANI ALLY MWIKA</t>
  </si>
  <si>
    <t>MKUU WA CHUO HAJASAINI</t>
  </si>
  <si>
    <t>TAREHE KATIKA QUOTATION HAMNA</t>
  </si>
  <si>
    <t>BENEDICT KAHAMA</t>
  </si>
  <si>
    <t>ABDALAH KHALFAN</t>
  </si>
  <si>
    <t>S. A. HAMAD</t>
  </si>
  <si>
    <t>DAN JERRY</t>
  </si>
  <si>
    <t>ERICK D. SUMMARY</t>
  </si>
  <si>
    <t>TAREHE YA SUBMISSITION YA QUOTATION MWAKA 2022</t>
  </si>
  <si>
    <t>MACHUMULA DASI</t>
  </si>
  <si>
    <t>TAREHE KATIKA KUSAIN MKATABA IMEWEKWA 2022</t>
  </si>
  <si>
    <t>E:IRINGA DVTC</t>
  </si>
  <si>
    <t>FADYA ABDALLAH</t>
  </si>
  <si>
    <t>Godlove John Kawiche</t>
  </si>
  <si>
    <t>Amiri E Mwasha</t>
  </si>
  <si>
    <t>Amiri Elias Mwasha</t>
  </si>
  <si>
    <t>Mishita Furniture</t>
  </si>
  <si>
    <t xml:space="preserve">Electrical bill for pumping water </t>
  </si>
  <si>
    <t>TANESCO</t>
  </si>
  <si>
    <t>Hiring concrete mixer</t>
  </si>
  <si>
    <t>Laawi Akonay Ally</t>
  </si>
  <si>
    <t>Supply of ALAF iron sheet</t>
  </si>
  <si>
    <t>Tanga General Supply</t>
  </si>
  <si>
    <t xml:space="preserve">Supply of Moram </t>
  </si>
  <si>
    <t>China Wu Yi Co.ltd</t>
  </si>
  <si>
    <t xml:space="preserve">Construction of Doors </t>
  </si>
  <si>
    <t xml:space="preserve">Supply of Local materials </t>
  </si>
  <si>
    <t>Honest Mchau</t>
  </si>
  <si>
    <t xml:space="preserve">Constrcution and fixing of Aluminium window </t>
  </si>
  <si>
    <t xml:space="preserve">Exaud Andrew Makundi </t>
  </si>
  <si>
    <t xml:space="preserve">Supply of Timbers </t>
  </si>
  <si>
    <t>Sapali General Traders</t>
  </si>
  <si>
    <t>Supply of Nails for roofing</t>
  </si>
  <si>
    <t>Kibosile Hardware</t>
  </si>
  <si>
    <t>Supply of Reinforcement bars</t>
  </si>
  <si>
    <t xml:space="preserve">Bulk Supply Limited </t>
  </si>
  <si>
    <t xml:space="preserve">Supply of sand, aggregates and Making blocks </t>
  </si>
  <si>
    <t xml:space="preserve">John Joseph </t>
  </si>
  <si>
    <t xml:space="preserve">Welding of Window grills and fixing </t>
  </si>
  <si>
    <t xml:space="preserve">Venance Olotu </t>
  </si>
  <si>
    <t xml:space="preserve">Making blocks </t>
  </si>
  <si>
    <t>Eliachi Urassa</t>
  </si>
  <si>
    <t>Magereza wilaya ya Korogwe</t>
  </si>
  <si>
    <t>Adelina DottoTililo</t>
  </si>
  <si>
    <t>DottoTililo</t>
  </si>
  <si>
    <t>TawaqalSeif Samira</t>
  </si>
  <si>
    <t>TawaqalSeif  Samira</t>
  </si>
  <si>
    <t>HatibuRashidiHoza</t>
  </si>
  <si>
    <t>MarkdonardWillium</t>
  </si>
  <si>
    <t>Hussen&amp; Company</t>
  </si>
  <si>
    <t>MackdonaldNdambwe</t>
  </si>
  <si>
    <t>Ednaluluelikirameena</t>
  </si>
  <si>
    <t>Edna elikirameena</t>
  </si>
  <si>
    <t>HatibuHoza</t>
  </si>
  <si>
    <t>Felix  joctanmchanjale</t>
  </si>
  <si>
    <t>BULDING MATERIALS FOR FUBRICATION OF FURNITURES</t>
  </si>
  <si>
    <t>FURNITURE FABRICACTION</t>
  </si>
  <si>
    <t>MARU</t>
  </si>
  <si>
    <t>HARRY MMARY</t>
  </si>
  <si>
    <t>K. MAGANGA</t>
  </si>
  <si>
    <t>DR.ZEBEDAYO KYOMO</t>
  </si>
  <si>
    <t>PAUL KMENYA</t>
  </si>
  <si>
    <t>HASANI KARIMA</t>
  </si>
  <si>
    <t>J. MWANDA</t>
  </si>
  <si>
    <t>GIDEON OLLAIMBE</t>
  </si>
  <si>
    <t>LUPAKISYO MAPAMBA</t>
  </si>
  <si>
    <t xml:space="preserve">DEUGLAS </t>
  </si>
  <si>
    <t>MARY</t>
  </si>
  <si>
    <t>P.BUJURU</t>
  </si>
  <si>
    <t>J. KILINDI DVTC</t>
  </si>
  <si>
    <t xml:space="preserve">Shangwe Mlyapesa </t>
  </si>
  <si>
    <t>KAMAKA CO.</t>
  </si>
  <si>
    <t>KUTENGENEZA PAA</t>
  </si>
  <si>
    <t>RAMADHANI MAGAIGA</t>
  </si>
  <si>
    <t>HUMPHREY NGULUKO MADIWA</t>
  </si>
  <si>
    <t>UFUNGAJI UMEME</t>
  </si>
  <si>
    <t>Kuweka malumalu kwenye mabweni ya wavulana na wasichana na nyumba za watumishi</t>
  </si>
  <si>
    <t>SILASI MAGESA</t>
  </si>
  <si>
    <t xml:space="preserve">Kutengeneza na kufunga top za milango </t>
  </si>
  <si>
    <t xml:space="preserve">Kufanya marekebisho ya mabweni a wasichana na wavulana,nyumba za watumishi, mkuu wa chuo na madarasa </t>
  </si>
  <si>
    <t>Emmnuel Leonard Lugendo</t>
  </si>
  <si>
    <t>kiboko paint</t>
  </si>
  <si>
    <t>Mark metal grill</t>
  </si>
  <si>
    <t>KUJENGA TOFALI ZA MADARASA</t>
  </si>
  <si>
    <t>WILIAM NYAMHANGA</t>
  </si>
  <si>
    <t>ALBERTO ZAKARIA</t>
  </si>
  <si>
    <t>BERNADO SIJAONA</t>
  </si>
  <si>
    <t>KUPAKA RANGI MAJENGO</t>
  </si>
  <si>
    <t>Finishing wok of building Domitories</t>
  </si>
  <si>
    <t>KUTENGENEZA CHOO CHA WATUMISHI</t>
  </si>
  <si>
    <t>HUMPREY MADIWA</t>
  </si>
  <si>
    <t>KUTENGENEZA KARAKANA YA UHAZILI NA KOMPYUTA</t>
  </si>
  <si>
    <t>SALUM SAIDI</t>
  </si>
  <si>
    <t>JUMLA</t>
  </si>
  <si>
    <t>UFUATILIAJI</t>
  </si>
  <si>
    <t xml:space="preserve">E. FEDHA ZILIZOTOLEWA KWA AJILI YA UFUATILIAJI ZILIZOTUMWA CHUO CHA MZUMBE </t>
  </si>
  <si>
    <t>JUMLA KUU MoEST HQ NA MZUMBE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</si>
</sst>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00_);_(* \(#,##0.00\);_(* &quot;-&quot;??_);_(@_)"/>
    <numFmt numFmtId="165" formatCode="_-* #,##0_-;\-* #,##0_-;_-* &quot;-&quot;??_-;_-@_-"/>
    <numFmt numFmtId="166" formatCode="_-* #,##0.00_-;\-* #,##0.00_-;_-* &quot;-&quot;_-;_-@_-"/>
  </numFmts>
  <fonts count="31" x14ac:knownFonts="1">
    <font>
      <sz val="11"/>
      <color theme="1"/>
      <name val="Calibri"/>
      <family val="2"/>
      <scheme val="minor"/>
    </font>
    <font>
      <sz val="11"/>
      <color theme="1"/>
      <name val="Calibri"/>
      <family val="2"/>
      <scheme val="minor"/>
    </font>
    <font>
      <b/>
      <sz val="12"/>
      <name val="Arial"/>
      <family val="2"/>
    </font>
    <font>
      <sz val="12"/>
      <color theme="1"/>
      <name val="Arial"/>
      <family val="2"/>
    </font>
    <font>
      <i/>
      <sz val="12"/>
      <color theme="1"/>
      <name val="Arial"/>
      <family val="2"/>
    </font>
    <font>
      <sz val="12"/>
      <color rgb="FF000000"/>
      <name val="Arial"/>
      <family val="2"/>
    </font>
    <font>
      <b/>
      <sz val="12"/>
      <color theme="1"/>
      <name val="Arial"/>
      <family val="2"/>
    </font>
    <font>
      <sz val="11"/>
      <color theme="1"/>
      <name val="Calibri"/>
      <family val="2"/>
      <charset val="1"/>
      <scheme val="minor"/>
    </font>
    <font>
      <b/>
      <sz val="12"/>
      <color rgb="FF000000"/>
      <name val="Arial"/>
      <family val="2"/>
    </font>
    <font>
      <i/>
      <sz val="12"/>
      <color rgb="FF000000"/>
      <name val="Arial"/>
      <family val="2"/>
    </font>
    <font>
      <i/>
      <sz val="12"/>
      <color rgb="FF1A1C1C"/>
      <name val="Arial"/>
      <family val="2"/>
    </font>
    <font>
      <sz val="12"/>
      <color rgb="FF2B2D2D"/>
      <name val="Arial"/>
      <family val="2"/>
    </font>
    <font>
      <sz val="12"/>
      <color rgb="FF1A1C1C"/>
      <name val="Arial"/>
      <family val="2"/>
    </font>
    <font>
      <i/>
      <sz val="12"/>
      <color rgb="FF2B2D2D"/>
      <name val="Arial"/>
      <family val="2"/>
    </font>
    <font>
      <sz val="12"/>
      <name val="Arial"/>
      <family val="2"/>
    </font>
    <font>
      <b/>
      <sz val="14"/>
      <color theme="1"/>
      <name val="Arial"/>
      <family val="2"/>
    </font>
    <font>
      <sz val="14"/>
      <color theme="1"/>
      <name val="Arial"/>
      <family val="2"/>
    </font>
    <font>
      <b/>
      <sz val="16"/>
      <color theme="1"/>
      <name val="Arial"/>
      <family val="2"/>
    </font>
    <font>
      <sz val="16"/>
      <color theme="1"/>
      <name val="Arial"/>
      <family val="2"/>
    </font>
    <font>
      <sz val="12"/>
      <color rgb="FFFF0000"/>
      <name val="Arial"/>
      <family val="2"/>
    </font>
    <font>
      <sz val="12"/>
      <color rgb="FF202124"/>
      <name val="Arial"/>
      <family val="2"/>
    </font>
    <font>
      <sz val="11"/>
      <color rgb="FF000000"/>
      <name val="Calibri"/>
      <family val="2"/>
      <charset val="204"/>
    </font>
    <font>
      <b/>
      <sz val="11"/>
      <color theme="1"/>
      <name val="Calibri"/>
      <family val="2"/>
      <scheme val="minor"/>
    </font>
    <font>
      <sz val="11"/>
      <color theme="1"/>
      <name val="Arial"/>
      <family val="2"/>
    </font>
    <font>
      <sz val="12"/>
      <color indexed="8"/>
      <name val="Trebuchet MS"/>
      <family val="2"/>
    </font>
    <font>
      <sz val="11"/>
      <color rgb="FF000000"/>
      <name val="Arial"/>
      <family val="2"/>
    </font>
    <font>
      <sz val="10"/>
      <color theme="1"/>
      <name val="Trebuchet MS"/>
      <family val="2"/>
    </font>
    <font>
      <sz val="12"/>
      <color theme="1"/>
      <name val="Trebuchet MS"/>
      <family val="2"/>
    </font>
    <font>
      <sz val="11"/>
      <color rgb="FF000000"/>
      <name val="Calibri"/>
      <family val="2"/>
      <scheme val="minor"/>
    </font>
    <font>
      <b/>
      <sz val="11"/>
      <color rgb="FF000000"/>
      <name val="Arial"/>
      <family val="2"/>
    </font>
    <font>
      <sz val="14"/>
      <color rgb="FF000000"/>
      <name val="Arial"/>
      <family val="2"/>
    </font>
  </fonts>
  <fills count="10">
    <fill>
      <patternFill patternType="none"/>
    </fill>
    <fill>
      <patternFill patternType="gray125"/>
    </fill>
    <fill>
      <patternFill patternType="solid">
        <fgColor theme="5" tint="-0.249977111117893"/>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
      <patternFill patternType="solid">
        <fgColor rgb="FFF2F2F2"/>
        <bgColor indexed="64"/>
      </patternFill>
    </fill>
    <fill>
      <patternFill patternType="solid">
        <fgColor theme="8"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right style="thin">
        <color indexed="64"/>
      </right>
      <top/>
      <bottom/>
      <diagonal/>
    </border>
  </borders>
  <cellStyleXfs count="103">
    <xf numFmtId="0" fontId="0" fillId="0" borderId="0"/>
    <xf numFmtId="43" fontId="1" fillId="0" borderId="0" applyFont="0" applyFill="0" applyBorder="0" applyAlignment="0" applyProtection="0"/>
    <xf numFmtId="43" fontId="1" fillId="0" borderId="0" applyFont="0" applyFill="0" applyBorder="0" applyAlignment="0" applyProtection="0"/>
    <xf numFmtId="0" fontId="7" fillId="0" borderId="0"/>
    <xf numFmtId="43" fontId="7"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7" fillId="0" borderId="0"/>
    <xf numFmtId="43" fontId="7" fillId="0" borderId="0" applyFont="0" applyFill="0" applyBorder="0" applyAlignment="0" applyProtection="0"/>
    <xf numFmtId="0" fontId="21" fillId="0" borderId="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441">
    <xf numFmtId="0" fontId="0" fillId="0" borderId="0" xfId="0"/>
    <xf numFmtId="0" fontId="2" fillId="2" borderId="1" xfId="0" applyFont="1" applyFill="1" applyBorder="1" applyAlignment="1">
      <alignment horizontal="right" vertical="center" wrapText="1"/>
    </xf>
    <xf numFmtId="0" fontId="3" fillId="0" borderId="1" xfId="0" applyFont="1" applyBorder="1" applyAlignment="1">
      <alignment horizontal="justify" vertical="center" wrapText="1"/>
    </xf>
    <xf numFmtId="4" fontId="3" fillId="0" borderId="1" xfId="0" applyNumberFormat="1" applyFont="1" applyBorder="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165" fontId="3" fillId="0" borderId="1" xfId="1" applyNumberFormat="1" applyFont="1" applyBorder="1" applyAlignment="1">
      <alignment horizontal="right"/>
    </xf>
    <xf numFmtId="165" fontId="3" fillId="0" borderId="1" xfId="2" applyNumberFormat="1" applyFont="1" applyBorder="1" applyAlignment="1">
      <alignment horizontal="right"/>
    </xf>
    <xf numFmtId="165" fontId="3" fillId="0" borderId="1" xfId="5" applyNumberFormat="1" applyFont="1" applyBorder="1" applyAlignment="1">
      <alignment horizontal="right"/>
    </xf>
    <xf numFmtId="0" fontId="3" fillId="0" borderId="1" xfId="0" applyFont="1" applyBorder="1"/>
    <xf numFmtId="0" fontId="3" fillId="0" borderId="1" xfId="0" applyFont="1" applyBorder="1" applyAlignment="1">
      <alignment wrapText="1"/>
    </xf>
    <xf numFmtId="43" fontId="3" fillId="0" borderId="1" xfId="1" applyFont="1" applyBorder="1" applyAlignment="1">
      <alignment horizontal="right"/>
    </xf>
    <xf numFmtId="4" fontId="3" fillId="0" borderId="1" xfId="0" applyNumberFormat="1" applyFont="1" applyBorder="1" applyAlignment="1">
      <alignment horizontal="right"/>
    </xf>
    <xf numFmtId="0" fontId="6" fillId="0" borderId="1" xfId="0" applyFont="1" applyBorder="1" applyAlignment="1">
      <alignment vertical="center" wrapText="1"/>
    </xf>
    <xf numFmtId="0" fontId="3" fillId="0" borderId="0" xfId="0" applyFont="1" applyAlignment="1">
      <alignment wrapText="1"/>
    </xf>
    <xf numFmtId="0" fontId="3" fillId="0" borderId="0" xfId="0" applyFont="1"/>
    <xf numFmtId="0" fontId="3" fillId="0" borderId="1" xfId="0" applyFont="1" applyBorder="1" applyAlignment="1">
      <alignment horizontal="left" wrapText="1"/>
    </xf>
    <xf numFmtId="0" fontId="3" fillId="5" borderId="0" xfId="0" applyFont="1" applyFill="1"/>
    <xf numFmtId="0" fontId="3" fillId="0" borderId="0" xfId="0" applyFont="1" applyAlignment="1">
      <alignment horizontal="right"/>
    </xf>
    <xf numFmtId="0" fontId="3" fillId="0" borderId="0" xfId="0" applyFont="1" applyAlignment="1"/>
    <xf numFmtId="0" fontId="3" fillId="0" borderId="1" xfId="0" applyFont="1" applyBorder="1" applyAlignment="1">
      <alignment vertical="center"/>
    </xf>
    <xf numFmtId="4" fontId="3" fillId="0" borderId="1" xfId="0" applyNumberFormat="1" applyFont="1" applyBorder="1" applyAlignment="1">
      <alignment horizontal="right" vertical="center"/>
    </xf>
    <xf numFmtId="4" fontId="3" fillId="0" borderId="1" xfId="0" applyNumberFormat="1" applyFont="1" applyBorder="1" applyAlignment="1">
      <alignment horizontal="right" wrapText="1"/>
    </xf>
    <xf numFmtId="0" fontId="14" fillId="0" borderId="1" xfId="3" applyFont="1" applyBorder="1" applyAlignment="1">
      <alignment horizontal="center"/>
    </xf>
    <xf numFmtId="0" fontId="14" fillId="0" borderId="1" xfId="3" applyFont="1" applyBorder="1" applyAlignment="1">
      <alignment wrapText="1"/>
    </xf>
    <xf numFmtId="0" fontId="14" fillId="0" borderId="1" xfId="3" applyFont="1" applyBorder="1" applyAlignment="1">
      <alignment horizontal="center" wrapText="1"/>
    </xf>
    <xf numFmtId="43" fontId="14" fillId="0" borderId="1" xfId="4" applyFont="1" applyBorder="1" applyAlignment="1">
      <alignment horizontal="right"/>
    </xf>
    <xf numFmtId="0" fontId="14" fillId="0" borderId="1" xfId="3" applyFont="1" applyBorder="1" applyAlignment="1">
      <alignment horizontal="left" vertical="top" wrapText="1"/>
    </xf>
    <xf numFmtId="43" fontId="14" fillId="0" borderId="1" xfId="4" applyFont="1" applyBorder="1" applyAlignment="1">
      <alignment horizontal="right" vertical="top" wrapText="1"/>
    </xf>
    <xf numFmtId="43" fontId="3" fillId="0" borderId="1" xfId="0" applyNumberFormat="1" applyFont="1" applyBorder="1" applyAlignment="1">
      <alignment horizontal="right"/>
    </xf>
    <xf numFmtId="4" fontId="3" fillId="0" borderId="1" xfId="0" applyNumberFormat="1" applyFont="1" applyBorder="1" applyAlignment="1">
      <alignment wrapText="1"/>
    </xf>
    <xf numFmtId="3" fontId="14" fillId="0" borderId="1" xfId="3" applyNumberFormat="1" applyFont="1" applyBorder="1" applyAlignment="1">
      <alignment horizontal="left" wrapText="1"/>
    </xf>
    <xf numFmtId="3" fontId="14" fillId="0" borderId="1" xfId="3" applyNumberFormat="1" applyFont="1" applyBorder="1" applyAlignment="1">
      <alignment wrapText="1"/>
    </xf>
    <xf numFmtId="0" fontId="14" fillId="0" borderId="1" xfId="3" applyFont="1" applyBorder="1" applyAlignment="1">
      <alignment horizontal="left" wrapText="1"/>
    </xf>
    <xf numFmtId="0" fontId="3" fillId="0" borderId="0" xfId="0" applyFont="1" applyFill="1"/>
    <xf numFmtId="0" fontId="6" fillId="0" borderId="0" xfId="0" applyFont="1" applyFill="1"/>
    <xf numFmtId="4" fontId="8" fillId="0" borderId="1" xfId="0" applyNumberFormat="1" applyFont="1" applyFill="1" applyBorder="1" applyAlignment="1">
      <alignment horizontal="right" vertical="center"/>
    </xf>
    <xf numFmtId="0" fontId="6" fillId="0" borderId="1" xfId="0" applyFont="1" applyBorder="1" applyAlignment="1">
      <alignment vertical="center"/>
    </xf>
    <xf numFmtId="0" fontId="6" fillId="0" borderId="1" xfId="0" applyFont="1" applyBorder="1" applyAlignment="1">
      <alignment wrapText="1"/>
    </xf>
    <xf numFmtId="0" fontId="3" fillId="5" borderId="1" xfId="0" applyFont="1" applyFill="1" applyBorder="1" applyAlignment="1">
      <alignment vertical="center"/>
    </xf>
    <xf numFmtId="166" fontId="3" fillId="0" borderId="1" xfId="6" applyNumberFormat="1" applyFont="1" applyBorder="1" applyAlignment="1">
      <alignment vertical="center"/>
    </xf>
    <xf numFmtId="166" fontId="6" fillId="0" borderId="1" xfId="6" applyNumberFormat="1" applyFont="1" applyBorder="1" applyAlignment="1">
      <alignment vertical="center"/>
    </xf>
    <xf numFmtId="166" fontId="3" fillId="0" borderId="1" xfId="6" applyNumberFormat="1" applyFont="1" applyBorder="1"/>
    <xf numFmtId="166" fontId="3" fillId="0" borderId="1" xfId="6" applyNumberFormat="1" applyFont="1" applyBorder="1" applyAlignment="1">
      <alignment horizontal="center" vertical="center"/>
    </xf>
    <xf numFmtId="0" fontId="3" fillId="0" borderId="1" xfId="0" applyFont="1" applyBorder="1" applyAlignment="1">
      <alignment horizontal="center" wrapText="1"/>
    </xf>
    <xf numFmtId="166" fontId="6" fillId="0" borderId="1" xfId="6" applyNumberFormat="1" applyFont="1" applyBorder="1"/>
    <xf numFmtId="0" fontId="3" fillId="5" borderId="1" xfId="0" applyFont="1" applyFill="1" applyBorder="1" applyAlignment="1">
      <alignment vertical="center" wrapText="1"/>
    </xf>
    <xf numFmtId="0" fontId="3" fillId="0" borderId="1" xfId="0" applyFont="1" applyBorder="1" applyAlignment="1">
      <alignment horizontal="right" vertical="center"/>
    </xf>
    <xf numFmtId="0" fontId="6" fillId="0" borderId="1" xfId="0" applyFont="1" applyFill="1" applyBorder="1" applyAlignment="1">
      <alignment vertical="center"/>
    </xf>
    <xf numFmtId="0" fontId="6" fillId="0" borderId="1" xfId="0" applyFont="1" applyFill="1" applyBorder="1" applyAlignment="1">
      <alignment vertical="center" wrapText="1"/>
    </xf>
    <xf numFmtId="0" fontId="6" fillId="0" borderId="1" xfId="0" applyFont="1" applyFill="1" applyBorder="1" applyAlignment="1">
      <alignment horizontal="justify" vertical="center" wrapText="1"/>
    </xf>
    <xf numFmtId="0" fontId="6" fillId="0" borderId="1" xfId="0" applyFont="1" applyFill="1" applyBorder="1" applyAlignment="1">
      <alignment wrapText="1"/>
    </xf>
    <xf numFmtId="0" fontId="6" fillId="6" borderId="1" xfId="0" applyFont="1" applyFill="1" applyBorder="1" applyAlignment="1">
      <alignment vertical="center"/>
    </xf>
    <xf numFmtId="0" fontId="6" fillId="6" borderId="1" xfId="0" applyFont="1" applyFill="1" applyBorder="1" applyAlignment="1">
      <alignment vertical="center" wrapText="1"/>
    </xf>
    <xf numFmtId="0" fontId="6" fillId="6" borderId="1" xfId="0" applyFont="1" applyFill="1" applyBorder="1" applyAlignment="1">
      <alignment horizontal="justify" vertical="center" wrapText="1"/>
    </xf>
    <xf numFmtId="0" fontId="6" fillId="6" borderId="1" xfId="0" applyFont="1" applyFill="1" applyBorder="1" applyAlignment="1">
      <alignment wrapText="1"/>
    </xf>
    <xf numFmtId="0" fontId="3" fillId="0" borderId="1" xfId="0" applyFont="1" applyBorder="1" applyAlignment="1">
      <alignment horizontal="center"/>
    </xf>
    <xf numFmtId="0" fontId="6" fillId="2" borderId="1" xfId="0" applyFont="1" applyFill="1" applyBorder="1" applyAlignment="1">
      <alignment vertical="center" wrapText="1"/>
    </xf>
    <xf numFmtId="0" fontId="16" fillId="0" borderId="0" xfId="0" applyFont="1"/>
    <xf numFmtId="0" fontId="3" fillId="4" borderId="0" xfId="0" applyFont="1" applyFill="1"/>
    <xf numFmtId="0" fontId="3" fillId="2" borderId="1" xfId="0" applyFont="1" applyFill="1" applyBorder="1"/>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43" fontId="3" fillId="0" borderId="1" xfId="1" applyFont="1" applyBorder="1" applyAlignment="1">
      <alignment horizontal="center" vertical="center"/>
    </xf>
    <xf numFmtId="43" fontId="6" fillId="0" borderId="1" xfId="0" applyNumberFormat="1" applyFont="1" applyBorder="1"/>
    <xf numFmtId="0" fontId="6" fillId="2" borderId="1" xfId="0" applyFont="1" applyFill="1" applyBorder="1"/>
    <xf numFmtId="0" fontId="3" fillId="0" borderId="1" xfId="0" applyFont="1" applyFill="1" applyBorder="1" applyAlignment="1">
      <alignment vertical="center" wrapText="1"/>
    </xf>
    <xf numFmtId="166" fontId="17" fillId="4" borderId="1" xfId="0" applyNumberFormat="1" applyFont="1" applyFill="1" applyBorder="1"/>
    <xf numFmtId="0" fontId="18" fillId="4" borderId="1" xfId="0" applyFont="1" applyFill="1" applyBorder="1"/>
    <xf numFmtId="0" fontId="3" fillId="0" borderId="1" xfId="0" applyFont="1" applyBorder="1" applyAlignment="1"/>
    <xf numFmtId="0" fontId="3" fillId="0" borderId="1" xfId="0" applyFont="1" applyBorder="1" applyAlignment="1">
      <alignment horizontal="justify" vertical="center"/>
    </xf>
    <xf numFmtId="0" fontId="5" fillId="0" borderId="1" xfId="0" applyFont="1" applyBorder="1" applyAlignment="1">
      <alignment vertical="center" wrapText="1"/>
    </xf>
    <xf numFmtId="4" fontId="5" fillId="0" borderId="1" xfId="0" applyNumberFormat="1" applyFont="1" applyBorder="1" applyAlignment="1">
      <alignment horizontal="right" vertical="center" wrapText="1"/>
    </xf>
    <xf numFmtId="165" fontId="6" fillId="0" borderId="1" xfId="0" applyNumberFormat="1" applyFont="1" applyFill="1" applyBorder="1" applyAlignment="1">
      <alignment horizontal="right"/>
    </xf>
    <xf numFmtId="0" fontId="3" fillId="0" borderId="1" xfId="0" applyFont="1" applyFill="1" applyBorder="1"/>
    <xf numFmtId="3" fontId="3" fillId="0" borderId="1" xfId="0" applyNumberFormat="1" applyFont="1" applyBorder="1" applyAlignment="1">
      <alignment horizontal="right" vertical="center" wrapText="1"/>
    </xf>
    <xf numFmtId="3" fontId="3" fillId="0" borderId="1" xfId="0" applyNumberFormat="1" applyFont="1" applyBorder="1" applyAlignment="1">
      <alignment horizontal="right" vertical="center"/>
    </xf>
    <xf numFmtId="0" fontId="5" fillId="0" borderId="1" xfId="0" applyFont="1" applyBorder="1" applyAlignment="1">
      <alignment horizontal="right" vertical="center" wrapText="1"/>
    </xf>
    <xf numFmtId="3" fontId="6" fillId="0" borderId="1" xfId="0" applyNumberFormat="1" applyFont="1" applyFill="1" applyBorder="1" applyAlignment="1">
      <alignment horizontal="right"/>
    </xf>
    <xf numFmtId="0" fontId="5" fillId="0" borderId="1" xfId="0" applyFont="1" applyBorder="1" applyAlignment="1">
      <alignment vertical="center"/>
    </xf>
    <xf numFmtId="0" fontId="5" fillId="0" borderId="1" xfId="0" applyFont="1" applyBorder="1" applyAlignment="1">
      <alignment horizontal="justify" vertical="center" wrapText="1"/>
    </xf>
    <xf numFmtId="0" fontId="9" fillId="0" borderId="1" xfId="0" applyFont="1" applyBorder="1" applyAlignment="1">
      <alignment vertical="center" wrapText="1"/>
    </xf>
    <xf numFmtId="4" fontId="5" fillId="0" borderId="1" xfId="0" applyNumberFormat="1" applyFont="1" applyBorder="1" applyAlignment="1">
      <alignment horizontal="right" vertical="center"/>
    </xf>
    <xf numFmtId="0" fontId="5" fillId="0" borderId="1" xfId="0" applyFont="1" applyBorder="1" applyAlignment="1">
      <alignment horizontal="justify" vertical="center"/>
    </xf>
    <xf numFmtId="0" fontId="9" fillId="0" borderId="1" xfId="0" applyFont="1" applyBorder="1" applyAlignment="1">
      <alignment horizontal="justify" vertical="center" wrapText="1"/>
    </xf>
    <xf numFmtId="4" fontId="6" fillId="0" borderId="1" xfId="0" applyNumberFormat="1" applyFont="1" applyFill="1" applyBorder="1" applyAlignment="1">
      <alignment horizontal="right"/>
    </xf>
    <xf numFmtId="0" fontId="3" fillId="0" borderId="1" xfId="0" applyFont="1" applyBorder="1" applyAlignment="1">
      <alignment horizontal="left" vertical="center" wrapText="1" indent="5"/>
    </xf>
    <xf numFmtId="4" fontId="5" fillId="3" borderId="1" xfId="0" applyNumberFormat="1" applyFont="1" applyFill="1" applyBorder="1" applyAlignment="1">
      <alignment horizontal="right" vertical="center" wrapText="1"/>
    </xf>
    <xf numFmtId="0" fontId="3" fillId="0" borderId="1" xfId="0" applyFont="1" applyBorder="1" applyAlignment="1">
      <alignment horizontal="right" vertical="center" wrapText="1"/>
    </xf>
    <xf numFmtId="0" fontId="6" fillId="0" borderId="1" xfId="0" applyFont="1" applyFill="1" applyBorder="1"/>
    <xf numFmtId="0" fontId="4" fillId="0" borderId="1" xfId="0" applyFont="1" applyBorder="1" applyAlignment="1">
      <alignment vertical="center" wrapText="1"/>
    </xf>
    <xf numFmtId="3" fontId="6" fillId="0" borderId="1" xfId="0" applyNumberFormat="1" applyFont="1" applyFill="1" applyBorder="1" applyAlignment="1">
      <alignment horizontal="right" vertical="center" wrapText="1"/>
    </xf>
    <xf numFmtId="0" fontId="5" fillId="0" borderId="1" xfId="0" applyFont="1" applyBorder="1" applyAlignment="1">
      <alignment horizontal="right" vertical="center"/>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3" fillId="5" borderId="1" xfId="0" applyFont="1" applyFill="1" applyBorder="1"/>
    <xf numFmtId="0" fontId="5" fillId="0" borderId="1" xfId="0" applyFont="1" applyBorder="1" applyAlignment="1">
      <alignment horizontal="center" vertical="center" wrapText="1"/>
    </xf>
    <xf numFmtId="4" fontId="6" fillId="0" borderId="1" xfId="0" applyNumberFormat="1" applyFont="1" applyFill="1" applyBorder="1" applyAlignment="1">
      <alignment horizontal="right" vertical="center" wrapText="1"/>
    </xf>
    <xf numFmtId="0" fontId="3" fillId="0" borderId="1" xfId="0" applyFont="1" applyBorder="1" applyAlignment="1">
      <alignment vertical="top" wrapText="1"/>
    </xf>
    <xf numFmtId="0" fontId="10" fillId="0" borderId="1" xfId="0" applyFont="1" applyBorder="1" applyAlignment="1">
      <alignment wrapText="1"/>
    </xf>
    <xf numFmtId="0" fontId="3" fillId="3" borderId="1" xfId="0" applyFont="1" applyFill="1" applyBorder="1" applyAlignment="1">
      <alignment wrapText="1"/>
    </xf>
    <xf numFmtId="0" fontId="12" fillId="0" borderId="1" xfId="0" applyFont="1" applyBorder="1" applyAlignment="1">
      <alignment vertical="top" wrapText="1"/>
    </xf>
    <xf numFmtId="0" fontId="13" fillId="0" borderId="1" xfId="0" applyFont="1" applyBorder="1" applyAlignment="1">
      <alignment wrapText="1"/>
    </xf>
    <xf numFmtId="0" fontId="12" fillId="0" borderId="1" xfId="0" applyFont="1" applyBorder="1" applyAlignment="1">
      <alignment horizontal="right" vertical="top" wrapText="1"/>
    </xf>
    <xf numFmtId="0" fontId="13" fillId="0" borderId="1" xfId="0" applyFont="1" applyBorder="1" applyAlignment="1">
      <alignment vertical="top" wrapText="1"/>
    </xf>
    <xf numFmtId="0" fontId="5" fillId="0" borderId="1" xfId="0" applyFont="1" applyBorder="1" applyAlignment="1">
      <alignment vertical="top" wrapText="1"/>
    </xf>
    <xf numFmtId="0" fontId="3" fillId="3" borderId="1" xfId="0" applyFont="1" applyFill="1" applyBorder="1" applyAlignment="1">
      <alignment vertical="top" wrapText="1"/>
    </xf>
    <xf numFmtId="4" fontId="3" fillId="3" borderId="1" xfId="0" applyNumberFormat="1" applyFont="1" applyFill="1" applyBorder="1" applyAlignment="1">
      <alignment horizontal="right" vertical="top" wrapText="1"/>
    </xf>
    <xf numFmtId="0" fontId="3" fillId="0" borderId="1" xfId="0" applyFont="1" applyBorder="1" applyAlignment="1">
      <alignment horizontal="left" vertical="top" wrapText="1" indent="5"/>
    </xf>
    <xf numFmtId="4" fontId="3" fillId="0" borderId="1" xfId="0" applyNumberFormat="1" applyFont="1" applyBorder="1" applyAlignment="1">
      <alignment horizontal="right" vertical="top" wrapText="1"/>
    </xf>
    <xf numFmtId="0" fontId="5" fillId="0" borderId="1" xfId="0" applyFont="1" applyBorder="1" applyAlignment="1">
      <alignment wrapText="1"/>
    </xf>
    <xf numFmtId="4" fontId="5" fillId="0" borderId="1" xfId="0" applyNumberFormat="1" applyFont="1" applyBorder="1" applyAlignment="1">
      <alignment horizontal="right" vertical="top" wrapText="1"/>
    </xf>
    <xf numFmtId="4" fontId="5" fillId="3" borderId="1" xfId="0" applyNumberFormat="1" applyFont="1" applyFill="1" applyBorder="1" applyAlignment="1">
      <alignment horizontal="right" vertical="top" wrapText="1"/>
    </xf>
    <xf numFmtId="0" fontId="3" fillId="2" borderId="1" xfId="0" applyFont="1" applyFill="1" applyBorder="1" applyAlignment="1">
      <alignment horizontal="right"/>
    </xf>
    <xf numFmtId="165" fontId="6" fillId="0" borderId="1" xfId="2" applyNumberFormat="1" applyFont="1" applyFill="1" applyBorder="1" applyAlignment="1">
      <alignment horizontal="right"/>
    </xf>
    <xf numFmtId="0" fontId="3" fillId="0" borderId="1" xfId="0" applyFont="1" applyBorder="1" applyAlignment="1">
      <alignment horizontal="justify" vertical="top" wrapText="1"/>
    </xf>
    <xf numFmtId="0" fontId="3" fillId="0" borderId="1" xfId="0" applyFont="1" applyBorder="1" applyAlignment="1">
      <alignment horizontal="center" vertical="top" wrapText="1"/>
    </xf>
    <xf numFmtId="0" fontId="3" fillId="0" borderId="1" xfId="0" applyFont="1" applyBorder="1" applyAlignment="1">
      <alignment horizontal="right" vertical="top" wrapText="1"/>
    </xf>
    <xf numFmtId="43" fontId="2" fillId="0" borderId="1" xfId="4" applyFont="1" applyFill="1" applyBorder="1" applyAlignment="1">
      <alignment horizontal="right"/>
    </xf>
    <xf numFmtId="43" fontId="6" fillId="0" borderId="1" xfId="1" applyFont="1" applyFill="1" applyBorder="1" applyAlignment="1">
      <alignment horizontal="right"/>
    </xf>
    <xf numFmtId="43" fontId="3" fillId="0" borderId="1" xfId="1" applyFont="1" applyBorder="1" applyAlignment="1">
      <alignment horizontal="right" vertical="center" wrapText="1"/>
    </xf>
    <xf numFmtId="0" fontId="5" fillId="3" borderId="1" xfId="0" applyFont="1" applyFill="1" applyBorder="1" applyAlignment="1">
      <alignment vertical="center"/>
    </xf>
    <xf numFmtId="0" fontId="5" fillId="3" borderId="1" xfId="0" applyFont="1" applyFill="1" applyBorder="1" applyAlignment="1">
      <alignment vertical="center" wrapText="1"/>
    </xf>
    <xf numFmtId="4" fontId="5" fillId="3" borderId="1" xfId="0" applyNumberFormat="1" applyFont="1" applyFill="1" applyBorder="1" applyAlignment="1">
      <alignment horizontal="right" vertical="center"/>
    </xf>
    <xf numFmtId="0" fontId="5" fillId="3" borderId="1" xfId="0" applyFont="1" applyFill="1" applyBorder="1" applyAlignment="1">
      <alignment horizontal="right" vertical="center"/>
    </xf>
    <xf numFmtId="0" fontId="5" fillId="3" borderId="1" xfId="0" applyFont="1" applyFill="1" applyBorder="1" applyAlignment="1">
      <alignment horizontal="center" vertical="center" wrapText="1"/>
    </xf>
    <xf numFmtId="0" fontId="3" fillId="0" borderId="1" xfId="0" applyFont="1" applyBorder="1" applyAlignment="1">
      <alignment horizontal="left" vertical="center" wrapText="1" indent="2"/>
    </xf>
    <xf numFmtId="0" fontId="5" fillId="3" borderId="1" xfId="0" applyFont="1" applyFill="1" applyBorder="1" applyAlignment="1">
      <alignment horizontal="center" vertical="center"/>
    </xf>
    <xf numFmtId="0" fontId="3" fillId="3" borderId="1" xfId="0" applyFont="1" applyFill="1" applyBorder="1" applyAlignment="1">
      <alignment horizontal="center" vertical="center"/>
    </xf>
    <xf numFmtId="4" fontId="3" fillId="0" borderId="1" xfId="0" applyNumberFormat="1" applyFont="1" applyBorder="1" applyAlignment="1">
      <alignment horizontal="center" vertical="center" wrapText="1"/>
    </xf>
    <xf numFmtId="0" fontId="5" fillId="0" borderId="1" xfId="0" applyFont="1" applyFill="1" applyBorder="1" applyAlignment="1">
      <alignment vertical="center" wrapText="1"/>
    </xf>
    <xf numFmtId="0" fontId="6" fillId="2" borderId="1" xfId="0" applyFont="1" applyFill="1" applyBorder="1" applyAlignment="1">
      <alignment horizontal="right" vertical="top" wrapText="1"/>
    </xf>
    <xf numFmtId="164" fontId="6" fillId="0" borderId="1" xfId="0" applyNumberFormat="1" applyFont="1" applyFill="1" applyBorder="1" applyAlignment="1">
      <alignment horizontal="right"/>
    </xf>
    <xf numFmtId="0" fontId="3" fillId="6" borderId="1" xfId="0" applyFont="1" applyFill="1" applyBorder="1"/>
    <xf numFmtId="0" fontId="3" fillId="6" borderId="1" xfId="0" applyFont="1" applyFill="1" applyBorder="1" applyAlignment="1">
      <alignment horizontal="right"/>
    </xf>
    <xf numFmtId="0" fontId="3" fillId="6" borderId="0" xfId="0" applyFont="1" applyFill="1" applyAlignment="1">
      <alignment horizontal="right"/>
    </xf>
    <xf numFmtId="0" fontId="3" fillId="6" borderId="0" xfId="0" applyFont="1" applyFill="1"/>
    <xf numFmtId="0" fontId="6" fillId="6" borderId="1" xfId="0" applyFont="1" applyFill="1" applyBorder="1" applyAlignment="1">
      <alignment horizontal="left" vertical="center" wrapText="1"/>
    </xf>
    <xf numFmtId="0" fontId="6" fillId="6" borderId="1" xfId="0" applyFont="1" applyFill="1" applyBorder="1" applyAlignment="1">
      <alignment horizontal="right" vertical="center" wrapText="1"/>
    </xf>
    <xf numFmtId="0" fontId="3" fillId="0" borderId="1" xfId="0" applyFont="1" applyFill="1" applyBorder="1" applyAlignment="1">
      <alignment vertical="center"/>
    </xf>
    <xf numFmtId="166" fontId="3" fillId="0" borderId="1" xfId="6" applyNumberFormat="1" applyFont="1" applyFill="1" applyBorder="1" applyAlignment="1">
      <alignment vertical="center"/>
    </xf>
    <xf numFmtId="166" fontId="6" fillId="0" borderId="1" xfId="6" applyNumberFormat="1"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43" fontId="3" fillId="0" borderId="1" xfId="1" applyFont="1" applyFill="1" applyBorder="1" applyAlignment="1">
      <alignment horizontal="center" vertical="center"/>
    </xf>
    <xf numFmtId="166" fontId="3" fillId="0" borderId="1" xfId="6" applyNumberFormat="1" applyFont="1" applyFill="1" applyBorder="1"/>
    <xf numFmtId="43" fontId="6" fillId="0" borderId="1" xfId="0" applyNumberFormat="1" applyFont="1" applyFill="1" applyBorder="1"/>
    <xf numFmtId="0" fontId="3" fillId="0" borderId="1" xfId="0" applyFont="1" applyFill="1" applyBorder="1" applyAlignment="1">
      <alignment wrapText="1"/>
    </xf>
    <xf numFmtId="166" fontId="3" fillId="0" borderId="1" xfId="6" applyNumberFormat="1" applyFont="1" applyFill="1" applyBorder="1" applyAlignment="1">
      <alignment horizontal="center" vertical="center"/>
    </xf>
    <xf numFmtId="0" fontId="3" fillId="0" borderId="1" xfId="0" applyFont="1" applyFill="1" applyBorder="1" applyAlignment="1">
      <alignment horizontal="center" wrapText="1"/>
    </xf>
    <xf numFmtId="166" fontId="6" fillId="0" borderId="1" xfId="6" applyNumberFormat="1" applyFont="1" applyFill="1" applyBorder="1"/>
    <xf numFmtId="41" fontId="3" fillId="0" borderId="1" xfId="6" applyFont="1" applyFill="1" applyBorder="1" applyAlignment="1">
      <alignment horizontal="center" vertical="center"/>
    </xf>
    <xf numFmtId="41" fontId="3" fillId="0" borderId="1" xfId="6" applyFont="1" applyFill="1" applyBorder="1" applyAlignment="1">
      <alignment vertical="center"/>
    </xf>
    <xf numFmtId="41" fontId="3" fillId="0" borderId="1" xfId="6" applyFont="1" applyFill="1" applyBorder="1"/>
    <xf numFmtId="41" fontId="6" fillId="0" borderId="1" xfId="6" applyFont="1" applyFill="1" applyBorder="1"/>
    <xf numFmtId="0" fontId="3" fillId="0" borderId="1" xfId="0" applyFont="1" applyFill="1" applyBorder="1" applyAlignment="1">
      <alignment horizontal="right" vertical="center"/>
    </xf>
    <xf numFmtId="166" fontId="17" fillId="0" borderId="1" xfId="0" applyNumberFormat="1" applyFont="1" applyFill="1" applyBorder="1"/>
    <xf numFmtId="0" fontId="18" fillId="0" borderId="1" xfId="0" applyFont="1" applyFill="1" applyBorder="1"/>
    <xf numFmtId="0" fontId="5" fillId="0" borderId="1" xfId="0" applyFont="1" applyBorder="1" applyAlignment="1">
      <alignment horizontal="center" vertical="top"/>
    </xf>
    <xf numFmtId="0" fontId="9" fillId="0" borderId="1" xfId="0" applyFont="1" applyBorder="1" applyAlignment="1">
      <alignment horizontal="center" vertical="center" wrapText="1"/>
    </xf>
    <xf numFmtId="0" fontId="5" fillId="0" borderId="1" xfId="0" applyFont="1" applyBorder="1" applyAlignment="1">
      <alignment horizontal="center" vertical="top" wrapText="1"/>
    </xf>
    <xf numFmtId="43" fontId="5" fillId="0" borderId="1" xfId="1" applyFont="1" applyBorder="1" applyAlignment="1">
      <alignment horizontal="right" vertical="center" wrapText="1"/>
    </xf>
    <xf numFmtId="4" fontId="3" fillId="0" borderId="1" xfId="0" applyNumberFormat="1" applyFont="1" applyFill="1" applyBorder="1" applyAlignment="1">
      <alignment horizontal="right"/>
    </xf>
    <xf numFmtId="43" fontId="3" fillId="0" borderId="1" xfId="1" applyFont="1" applyFill="1" applyBorder="1" applyAlignment="1">
      <alignment horizontal="right"/>
    </xf>
    <xf numFmtId="0" fontId="18" fillId="6" borderId="1" xfId="0" applyFont="1" applyFill="1" applyBorder="1" applyAlignment="1">
      <alignment horizontal="right"/>
    </xf>
    <xf numFmtId="0" fontId="18" fillId="6" borderId="1" xfId="0" applyFont="1" applyFill="1" applyBorder="1"/>
    <xf numFmtId="0" fontId="2" fillId="6" borderId="1" xfId="0" applyFont="1" applyFill="1" applyBorder="1" applyAlignment="1">
      <alignment vertical="center" wrapText="1"/>
    </xf>
    <xf numFmtId="0" fontId="2" fillId="6" borderId="1" xfId="0" applyFont="1" applyFill="1" applyBorder="1" applyAlignment="1">
      <alignment horizontal="justify" vertical="center" wrapText="1"/>
    </xf>
    <xf numFmtId="0" fontId="2" fillId="6" borderId="1" xfId="0" applyFont="1" applyFill="1" applyBorder="1" applyAlignment="1">
      <alignment horizontal="right" vertical="center" wrapText="1"/>
    </xf>
    <xf numFmtId="4" fontId="6" fillId="4" borderId="1" xfId="0" applyNumberFormat="1" applyFont="1" applyFill="1" applyBorder="1" applyAlignment="1">
      <alignment horizontal="right"/>
    </xf>
    <xf numFmtId="0" fontId="3" fillId="4" borderId="1" xfId="0" applyFont="1" applyFill="1" applyBorder="1"/>
    <xf numFmtId="0" fontId="16" fillId="4" borderId="1" xfId="0" applyFont="1" applyFill="1" applyBorder="1"/>
    <xf numFmtId="0" fontId="3" fillId="0" borderId="1" xfId="0" applyFont="1" applyBorder="1" applyAlignment="1">
      <alignment vertical="top"/>
    </xf>
    <xf numFmtId="43" fontId="3" fillId="0" borderId="1" xfId="1" applyFont="1" applyBorder="1"/>
    <xf numFmtId="43" fontId="6" fillId="0" borderId="1" xfId="1" applyFont="1" applyBorder="1"/>
    <xf numFmtId="0" fontId="3" fillId="0" borderId="1" xfId="0" applyFont="1" applyFill="1" applyBorder="1" applyAlignment="1">
      <alignment vertical="top"/>
    </xf>
    <xf numFmtId="43" fontId="6" fillId="0" borderId="1" xfId="1" applyFont="1" applyFill="1" applyBorder="1"/>
    <xf numFmtId="43" fontId="3" fillId="0" borderId="1" xfId="1" applyFont="1" applyFill="1" applyBorder="1"/>
    <xf numFmtId="0" fontId="3" fillId="0" borderId="1" xfId="0" applyFont="1" applyFill="1" applyBorder="1" applyAlignment="1">
      <alignment horizontal="center" vertical="top"/>
    </xf>
    <xf numFmtId="0" fontId="3" fillId="0" borderId="1" xfId="0" applyFont="1" applyBorder="1" applyAlignment="1">
      <alignment horizontal="center" vertical="top"/>
    </xf>
    <xf numFmtId="3" fontId="3" fillId="0" borderId="1" xfId="0" applyNumberFormat="1" applyFont="1" applyBorder="1"/>
    <xf numFmtId="0" fontId="3" fillId="5" borderId="1" xfId="0" applyFont="1" applyFill="1" applyBorder="1" applyAlignment="1">
      <alignment horizontal="center" vertical="top"/>
    </xf>
    <xf numFmtId="0" fontId="3" fillId="5" borderId="1" xfId="0" applyFont="1" applyFill="1" applyBorder="1" applyAlignment="1">
      <alignment wrapText="1"/>
    </xf>
    <xf numFmtId="43" fontId="3" fillId="5" borderId="1" xfId="1" applyFont="1" applyFill="1" applyBorder="1"/>
    <xf numFmtId="43" fontId="3" fillId="5" borderId="1" xfId="1" applyFont="1" applyFill="1" applyBorder="1" applyAlignment="1">
      <alignment vertical="center"/>
    </xf>
    <xf numFmtId="43" fontId="6" fillId="5" borderId="1" xfId="1" applyFont="1" applyFill="1" applyBorder="1"/>
    <xf numFmtId="43" fontId="3" fillId="0" borderId="1" xfId="1" applyFont="1" applyBorder="1" applyAlignment="1">
      <alignment wrapText="1"/>
    </xf>
    <xf numFmtId="4" fontId="5" fillId="0" borderId="1" xfId="0" applyNumberFormat="1" applyFont="1" applyBorder="1" applyAlignment="1">
      <alignment horizontal="right"/>
    </xf>
    <xf numFmtId="4" fontId="3" fillId="0" borderId="1" xfId="0" applyNumberFormat="1" applyFont="1" applyBorder="1" applyAlignment="1">
      <alignment horizontal="left" wrapText="1"/>
    </xf>
    <xf numFmtId="0" fontId="5" fillId="5" borderId="1" xfId="0" applyFont="1" applyFill="1" applyBorder="1" applyAlignment="1">
      <alignment horizontal="center" vertical="top"/>
    </xf>
    <xf numFmtId="0" fontId="5" fillId="5" borderId="1" xfId="0" applyFont="1" applyFill="1" applyBorder="1" applyAlignment="1">
      <alignment vertical="center" wrapText="1"/>
    </xf>
    <xf numFmtId="0" fontId="5" fillId="5"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3" fontId="5" fillId="5" borderId="1" xfId="0" applyNumberFormat="1" applyFont="1" applyFill="1" applyBorder="1" applyAlignment="1">
      <alignment horizontal="right" wrapText="1"/>
    </xf>
    <xf numFmtId="3" fontId="5" fillId="0" borderId="1" xfId="0" applyNumberFormat="1" applyFont="1" applyBorder="1" applyAlignment="1">
      <alignment horizontal="right" wrapText="1"/>
    </xf>
    <xf numFmtId="0" fontId="5" fillId="0" borderId="1" xfId="0" applyFont="1" applyFill="1" applyBorder="1" applyAlignment="1">
      <alignment horizontal="left" vertical="center" wrapText="1"/>
    </xf>
    <xf numFmtId="43" fontId="3" fillId="0" borderId="1" xfId="7" applyFont="1" applyBorder="1" applyAlignment="1"/>
    <xf numFmtId="4" fontId="3" fillId="0" borderId="1" xfId="0" applyNumberFormat="1" applyFont="1" applyBorder="1" applyAlignment="1"/>
    <xf numFmtId="4" fontId="3" fillId="0" borderId="1" xfId="0" applyNumberFormat="1" applyFont="1" applyBorder="1"/>
    <xf numFmtId="0" fontId="5" fillId="5" borderId="1" xfId="0" applyFont="1" applyFill="1" applyBorder="1" applyAlignment="1">
      <alignment horizontal="left" vertical="center" wrapText="1"/>
    </xf>
    <xf numFmtId="0" fontId="3" fillId="5" borderId="1" xfId="0" applyFont="1" applyFill="1" applyBorder="1" applyAlignment="1">
      <alignment horizontal="left" vertical="center" wrapText="1"/>
    </xf>
    <xf numFmtId="0" fontId="3" fillId="5" borderId="1" xfId="0" applyFont="1" applyFill="1" applyBorder="1" applyAlignment="1">
      <alignment horizontal="center" vertical="center" wrapText="1"/>
    </xf>
    <xf numFmtId="4" fontId="3" fillId="5" borderId="1" xfId="0" applyNumberFormat="1" applyFont="1" applyFill="1" applyBorder="1"/>
    <xf numFmtId="4" fontId="3" fillId="5" borderId="1" xfId="0" applyNumberFormat="1" applyFont="1" applyFill="1" applyBorder="1" applyAlignment="1">
      <alignment horizontal="left" wrapText="1"/>
    </xf>
    <xf numFmtId="4" fontId="6" fillId="0" borderId="1" xfId="0" applyNumberFormat="1" applyFont="1" applyBorder="1"/>
    <xf numFmtId="4" fontId="6" fillId="0" borderId="1" xfId="0" applyNumberFormat="1" applyFont="1" applyBorder="1" applyAlignment="1">
      <alignment horizontal="right" wrapText="1"/>
    </xf>
    <xf numFmtId="0" fontId="3" fillId="0" borderId="1" xfId="0" applyFont="1" applyFill="1" applyBorder="1" applyAlignment="1">
      <alignment horizontal="left"/>
    </xf>
    <xf numFmtId="4" fontId="6" fillId="0" borderId="1" xfId="0" applyNumberFormat="1" applyFont="1" applyBorder="1" applyAlignment="1">
      <alignment horizontal="left" wrapText="1"/>
    </xf>
    <xf numFmtId="0" fontId="3" fillId="5" borderId="1" xfId="0" applyFont="1" applyFill="1" applyBorder="1" applyAlignment="1">
      <alignment horizontal="center" vertical="center"/>
    </xf>
    <xf numFmtId="0" fontId="14" fillId="5" borderId="1" xfId="0" applyFont="1" applyFill="1" applyBorder="1" applyAlignment="1">
      <alignment wrapText="1"/>
    </xf>
    <xf numFmtId="0" fontId="14" fillId="5" borderId="1" xfId="0" applyFont="1" applyFill="1" applyBorder="1" applyAlignment="1">
      <alignment vertical="center" wrapText="1"/>
    </xf>
    <xf numFmtId="0" fontId="14" fillId="5" borderId="1" xfId="0" applyFont="1" applyFill="1" applyBorder="1" applyAlignment="1">
      <alignment vertical="center"/>
    </xf>
    <xf numFmtId="4" fontId="14" fillId="5" borderId="1" xfId="0" applyNumberFormat="1" applyFont="1" applyFill="1" applyBorder="1"/>
    <xf numFmtId="0" fontId="14" fillId="0" borderId="1" xfId="0" applyFont="1" applyBorder="1" applyAlignment="1">
      <alignment vertical="center" wrapText="1"/>
    </xf>
    <xf numFmtId="0" fontId="14" fillId="0" borderId="1" xfId="0" applyFont="1" applyBorder="1" applyAlignment="1">
      <alignment vertical="center"/>
    </xf>
    <xf numFmtId="4" fontId="14" fillId="0" borderId="1" xfId="0" applyNumberFormat="1" applyFont="1" applyBorder="1"/>
    <xf numFmtId="4" fontId="14" fillId="0" borderId="1" xfId="0" applyNumberFormat="1" applyFont="1" applyBorder="1" applyAlignment="1">
      <alignment horizontal="left" wrapText="1"/>
    </xf>
    <xf numFmtId="0" fontId="3" fillId="5" borderId="1" xfId="0" applyFont="1" applyFill="1" applyBorder="1" applyAlignment="1">
      <alignment vertical="top"/>
    </xf>
    <xf numFmtId="4" fontId="3" fillId="5" borderId="1" xfId="0" applyNumberFormat="1" applyFont="1" applyFill="1" applyBorder="1" applyAlignment="1">
      <alignment vertical="center" wrapText="1"/>
    </xf>
    <xf numFmtId="0" fontId="3" fillId="5" borderId="1" xfId="0" applyFont="1" applyFill="1" applyBorder="1" applyAlignment="1">
      <alignment vertical="top" wrapText="1"/>
    </xf>
    <xf numFmtId="0" fontId="3" fillId="0" borderId="1" xfId="0" applyFont="1" applyFill="1" applyBorder="1" applyAlignment="1">
      <alignment vertical="top" wrapText="1"/>
    </xf>
    <xf numFmtId="0" fontId="3" fillId="0" borderId="1" xfId="0" applyFont="1" applyFill="1" applyBorder="1" applyAlignment="1">
      <alignment horizontal="left" wrapText="1"/>
    </xf>
    <xf numFmtId="0" fontId="14" fillId="0" borderId="1" xfId="0" applyFont="1" applyFill="1" applyBorder="1" applyAlignment="1">
      <alignment horizontal="center" vertical="top"/>
    </xf>
    <xf numFmtId="0" fontId="14" fillId="0" borderId="1" xfId="0" applyFont="1" applyFill="1" applyBorder="1" applyAlignment="1">
      <alignment wrapText="1"/>
    </xf>
    <xf numFmtId="0" fontId="14" fillId="0" borderId="1" xfId="0" applyFont="1" applyFill="1" applyBorder="1"/>
    <xf numFmtId="43" fontId="14" fillId="0" borderId="1" xfId="1" applyFont="1" applyFill="1" applyBorder="1"/>
    <xf numFmtId="0" fontId="19" fillId="0" borderId="0" xfId="0" applyFont="1" applyFill="1"/>
    <xf numFmtId="0" fontId="3" fillId="5" borderId="1" xfId="0" applyFont="1" applyFill="1" applyBorder="1" applyAlignment="1">
      <alignment horizontal="center"/>
    </xf>
    <xf numFmtId="43" fontId="3" fillId="5" borderId="1" xfId="0" applyNumberFormat="1" applyFont="1" applyFill="1" applyBorder="1"/>
    <xf numFmtId="43" fontId="3" fillId="0" borderId="1" xfId="0" applyNumberFormat="1" applyFont="1" applyBorder="1"/>
    <xf numFmtId="164" fontId="3" fillId="0" borderId="1" xfId="0" applyNumberFormat="1" applyFont="1" applyBorder="1"/>
    <xf numFmtId="0" fontId="20" fillId="0" borderId="1" xfId="0" applyFont="1" applyBorder="1" applyAlignment="1">
      <alignment horizontal="left" wrapText="1"/>
    </xf>
    <xf numFmtId="164" fontId="3" fillId="5" borderId="1" xfId="0" applyNumberFormat="1" applyFont="1" applyFill="1" applyBorder="1" applyAlignment="1">
      <alignment horizontal="center" vertical="center"/>
    </xf>
    <xf numFmtId="0" fontId="3" fillId="0" borderId="1" xfId="0" applyFont="1" applyFill="1" applyBorder="1" applyAlignment="1"/>
    <xf numFmtId="0" fontId="17" fillId="6" borderId="1" xfId="0" applyFont="1" applyFill="1" applyBorder="1" applyAlignment="1">
      <alignment horizontal="right"/>
    </xf>
    <xf numFmtId="0" fontId="2" fillId="2" borderId="1" xfId="0" applyFont="1" applyFill="1" applyBorder="1" applyAlignment="1">
      <alignment horizontal="justify" vertical="center" wrapText="1"/>
    </xf>
    <xf numFmtId="0" fontId="3" fillId="2" borderId="1" xfId="0" applyFont="1" applyFill="1" applyBorder="1" applyAlignment="1">
      <alignment vertical="top"/>
    </xf>
    <xf numFmtId="43" fontId="6" fillId="2" borderId="1" xfId="1" applyFont="1" applyFill="1" applyBorder="1"/>
    <xf numFmtId="0" fontId="3" fillId="2" borderId="1" xfId="0" applyFont="1" applyFill="1" applyBorder="1" applyAlignment="1">
      <alignment horizontal="center" vertical="top"/>
    </xf>
    <xf numFmtId="0" fontId="6" fillId="2" borderId="1" xfId="0" applyFont="1" applyFill="1" applyBorder="1" applyAlignment="1">
      <alignment wrapText="1"/>
    </xf>
    <xf numFmtId="3" fontId="3" fillId="2" borderId="1" xfId="0" applyNumberFormat="1" applyFont="1" applyFill="1" applyBorder="1"/>
    <xf numFmtId="0" fontId="3" fillId="0" borderId="1" xfId="0" applyFont="1" applyFill="1" applyBorder="1"/>
    <xf numFmtId="0" fontId="3" fillId="0" borderId="0" xfId="0" applyFont="1" applyFill="1"/>
    <xf numFmtId="43" fontId="3" fillId="2" borderId="1" xfId="1" applyFont="1" applyFill="1" applyBorder="1"/>
    <xf numFmtId="0" fontId="8" fillId="2" borderId="1" xfId="0" applyFont="1" applyFill="1" applyBorder="1" applyAlignment="1">
      <alignment horizontal="center" vertical="center" wrapText="1"/>
    </xf>
    <xf numFmtId="4" fontId="6" fillId="2" borderId="1" xfId="0" applyNumberFormat="1" applyFont="1" applyFill="1" applyBorder="1"/>
    <xf numFmtId="4" fontId="6" fillId="2" borderId="1" xfId="0" applyNumberFormat="1" applyFont="1" applyFill="1" applyBorder="1" applyAlignment="1">
      <alignment horizontal="right" wrapText="1"/>
    </xf>
    <xf numFmtId="4" fontId="6" fillId="2" borderId="1" xfId="0" applyNumberFormat="1" applyFont="1" applyFill="1" applyBorder="1" applyAlignment="1">
      <alignment horizontal="left" wrapText="1"/>
    </xf>
    <xf numFmtId="4" fontId="3" fillId="2" borderId="1" xfId="0" applyNumberFormat="1" applyFont="1" applyFill="1" applyBorder="1" applyAlignment="1">
      <alignment wrapText="1"/>
    </xf>
    <xf numFmtId="43" fontId="6" fillId="2" borderId="1" xfId="0" applyNumberFormat="1" applyFont="1" applyFill="1" applyBorder="1"/>
    <xf numFmtId="43" fontId="17" fillId="4" borderId="1" xfId="0" applyNumberFormat="1" applyFont="1" applyFill="1" applyBorder="1"/>
    <xf numFmtId="0" fontId="3" fillId="0" borderId="1" xfId="0" applyFont="1" applyBorder="1" applyAlignment="1">
      <alignment vertical="center" wrapText="1"/>
    </xf>
    <xf numFmtId="0" fontId="3" fillId="0" borderId="1" xfId="0" applyFont="1" applyBorder="1" applyAlignment="1">
      <alignment horizontal="justify" vertical="center" wrapText="1"/>
    </xf>
    <xf numFmtId="0" fontId="3" fillId="0" borderId="1" xfId="0" applyFont="1" applyBorder="1"/>
    <xf numFmtId="164" fontId="15" fillId="4" borderId="1" xfId="0" applyNumberFormat="1" applyFont="1" applyFill="1" applyBorder="1" applyAlignment="1">
      <alignment horizontal="right"/>
    </xf>
    <xf numFmtId="43" fontId="6" fillId="7" borderId="1" xfId="0" applyNumberFormat="1" applyFont="1" applyFill="1" applyBorder="1" applyAlignment="1">
      <alignment horizontal="right"/>
    </xf>
    <xf numFmtId="0" fontId="3" fillId="7" borderId="1" xfId="0" applyFont="1" applyFill="1" applyBorder="1"/>
    <xf numFmtId="0" fontId="23" fillId="0" borderId="6" xfId="0" applyFont="1" applyFill="1" applyBorder="1" applyAlignment="1">
      <alignment vertical="center" wrapText="1"/>
    </xf>
    <xf numFmtId="0" fontId="24" fillId="0" borderId="1" xfId="0" applyFont="1" applyBorder="1" applyAlignment="1">
      <alignment vertical="top"/>
    </xf>
    <xf numFmtId="0" fontId="24" fillId="0" borderId="1" xfId="0" applyFont="1" applyBorder="1" applyAlignment="1">
      <alignment vertical="top" wrapText="1"/>
    </xf>
    <xf numFmtId="4" fontId="22" fillId="0" borderId="0" xfId="0" applyNumberFormat="1" applyFont="1" applyFill="1"/>
    <xf numFmtId="0" fontId="0" fillId="0" borderId="0" xfId="0" applyFill="1"/>
    <xf numFmtId="0" fontId="2" fillId="2" borderId="2" xfId="0" applyFont="1" applyFill="1" applyBorder="1" applyAlignment="1">
      <alignment horizontal="right" vertical="center" wrapText="1"/>
    </xf>
    <xf numFmtId="4" fontId="3" fillId="3" borderId="2" xfId="0" applyNumberFormat="1" applyFont="1" applyFill="1" applyBorder="1" applyAlignment="1">
      <alignment horizontal="right" wrapText="1"/>
    </xf>
    <xf numFmtId="4" fontId="3" fillId="0" borderId="2" xfId="0" applyNumberFormat="1" applyFont="1" applyBorder="1" applyAlignment="1">
      <alignment horizontal="right" vertical="top"/>
    </xf>
    <xf numFmtId="4" fontId="3" fillId="3" borderId="2" xfId="0" applyNumberFormat="1" applyFont="1" applyFill="1" applyBorder="1" applyAlignment="1">
      <alignment horizontal="right" vertical="top" wrapText="1"/>
    </xf>
    <xf numFmtId="0" fontId="3" fillId="3" borderId="2" xfId="0" applyFont="1" applyFill="1" applyBorder="1" applyAlignment="1">
      <alignment horizontal="right" vertical="top" wrapText="1"/>
    </xf>
    <xf numFmtId="0" fontId="0" fillId="0" borderId="1" xfId="0" applyBorder="1"/>
    <xf numFmtId="0" fontId="0" fillId="0" borderId="1" xfId="0" applyFill="1" applyBorder="1"/>
    <xf numFmtId="0" fontId="2" fillId="2" borderId="7" xfId="0" applyFont="1" applyFill="1" applyBorder="1" applyAlignment="1">
      <alignment horizontal="right" vertical="center" wrapText="1"/>
    </xf>
    <xf numFmtId="0" fontId="24" fillId="0" borderId="8" xfId="0" applyFont="1" applyBorder="1" applyAlignment="1">
      <alignment vertical="top"/>
    </xf>
    <xf numFmtId="0" fontId="24" fillId="0" borderId="8" xfId="0" applyFont="1" applyBorder="1" applyAlignment="1">
      <alignment vertical="top" wrapText="1"/>
    </xf>
    <xf numFmtId="0" fontId="23" fillId="0" borderId="1" xfId="0" applyFont="1" applyBorder="1" applyAlignment="1">
      <alignment vertical="center" wrapText="1"/>
    </xf>
    <xf numFmtId="0" fontId="23" fillId="0" borderId="1" xfId="0" applyFont="1" applyBorder="1" applyAlignment="1">
      <alignment horizontal="left" vertical="center" wrapText="1"/>
    </xf>
    <xf numFmtId="0" fontId="23" fillId="0" borderId="1" xfId="0" applyFont="1" applyBorder="1" applyAlignment="1">
      <alignment horizontal="center" vertical="center" wrapText="1"/>
    </xf>
    <xf numFmtId="0" fontId="0" fillId="0" borderId="1" xfId="0" applyBorder="1" applyAlignment="1">
      <alignment vertical="center" wrapText="1"/>
    </xf>
    <xf numFmtId="0" fontId="23" fillId="0" borderId="1" xfId="0" applyFont="1" applyFill="1" applyBorder="1" applyAlignment="1">
      <alignment vertical="center" wrapText="1"/>
    </xf>
    <xf numFmtId="4" fontId="23" fillId="0" borderId="1" xfId="0" applyNumberFormat="1" applyFont="1" applyFill="1" applyBorder="1" applyAlignment="1">
      <alignment vertical="center" wrapText="1"/>
    </xf>
    <xf numFmtId="4" fontId="3" fillId="0" borderId="1" xfId="0" applyNumberFormat="1" applyFont="1" applyFill="1" applyBorder="1" applyAlignment="1">
      <alignment horizontal="right" vertical="center" wrapText="1"/>
    </xf>
    <xf numFmtId="4" fontId="3" fillId="0" borderId="1" xfId="0" applyNumberFormat="1" applyFont="1" applyFill="1" applyBorder="1" applyAlignment="1">
      <alignment vertical="center" wrapText="1"/>
    </xf>
    <xf numFmtId="3" fontId="23" fillId="0" borderId="1" xfId="0" applyNumberFormat="1" applyFont="1" applyFill="1" applyBorder="1" applyAlignment="1">
      <alignment vertical="center" wrapText="1"/>
    </xf>
    <xf numFmtId="4" fontId="24" fillId="0" borderId="1" xfId="0" applyNumberFormat="1" applyFont="1" applyFill="1" applyBorder="1" applyAlignment="1">
      <alignment vertical="top"/>
    </xf>
    <xf numFmtId="4" fontId="24" fillId="0" borderId="9" xfId="0" applyNumberFormat="1" applyFont="1" applyFill="1" applyBorder="1" applyAlignment="1">
      <alignment vertical="top"/>
    </xf>
    <xf numFmtId="43" fontId="24" fillId="0" borderId="2" xfId="1" applyFont="1" applyFill="1" applyBorder="1" applyAlignment="1">
      <alignment vertical="top"/>
    </xf>
    <xf numFmtId="4" fontId="24" fillId="0" borderId="2" xfId="0" applyNumberFormat="1" applyFont="1" applyFill="1" applyBorder="1" applyAlignment="1">
      <alignment vertical="top"/>
    </xf>
    <xf numFmtId="0" fontId="3" fillId="0" borderId="1" xfId="0" applyFont="1" applyBorder="1"/>
    <xf numFmtId="0" fontId="3" fillId="0" borderId="1" xfId="0" applyFont="1" applyBorder="1" applyAlignment="1">
      <alignment vertical="center" wrapText="1"/>
    </xf>
    <xf numFmtId="0" fontId="3" fillId="0" borderId="1" xfId="0" applyFont="1" applyBorder="1"/>
    <xf numFmtId="43" fontId="6" fillId="0" borderId="1" xfId="1" applyFont="1" applyFill="1" applyBorder="1" applyAlignment="1">
      <alignment vertical="center" wrapText="1"/>
    </xf>
    <xf numFmtId="0" fontId="6" fillId="2" borderId="1" xfId="0" applyFont="1" applyFill="1" applyBorder="1" applyAlignment="1">
      <alignment horizontal="center" vertical="center"/>
    </xf>
    <xf numFmtId="0" fontId="3" fillId="0" borderId="1" xfId="0" applyFont="1" applyBorder="1"/>
    <xf numFmtId="0" fontId="6" fillId="2" borderId="1" xfId="0" applyFont="1" applyFill="1" applyBorder="1" applyAlignment="1">
      <alignment horizontal="center" wrapText="1"/>
    </xf>
    <xf numFmtId="0" fontId="6" fillId="2" borderId="1" xfId="0" applyFont="1" applyFill="1" applyBorder="1" applyAlignment="1">
      <alignment horizont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5" fillId="0" borderId="1" xfId="0" applyFont="1" applyBorder="1" applyAlignment="1">
      <alignment vertical="center" wrapText="1"/>
    </xf>
    <xf numFmtId="0" fontId="3" fillId="0" borderId="1" xfId="0" applyFont="1" applyBorder="1" applyAlignment="1">
      <alignment vertical="top" wrapText="1"/>
    </xf>
    <xf numFmtId="4" fontId="5" fillId="0" borderId="1" xfId="0" applyNumberFormat="1" applyFont="1" applyBorder="1" applyAlignment="1">
      <alignment horizontal="right" vertical="top" wrapText="1"/>
    </xf>
    <xf numFmtId="0" fontId="3" fillId="4" borderId="1" xfId="0" applyFont="1" applyFill="1" applyBorder="1" applyAlignment="1">
      <alignment horizontal="center" vertical="top"/>
    </xf>
    <xf numFmtId="0" fontId="3" fillId="4" borderId="1" xfId="0" applyFont="1" applyFill="1" applyBorder="1" applyAlignment="1">
      <alignment wrapText="1"/>
    </xf>
    <xf numFmtId="43" fontId="3" fillId="4" borderId="1" xfId="1" applyFont="1" applyFill="1" applyBorder="1"/>
    <xf numFmtId="0" fontId="3" fillId="0" borderId="0" xfId="0" applyFont="1" applyFill="1" applyAlignment="1">
      <alignment wrapText="1"/>
    </xf>
    <xf numFmtId="0" fontId="25" fillId="0" borderId="1" xfId="0" applyFont="1" applyBorder="1"/>
    <xf numFmtId="0" fontId="25" fillId="0" borderId="1" xfId="0" applyFont="1" applyBorder="1" applyAlignment="1">
      <alignment horizontal="center" wrapText="1"/>
    </xf>
    <xf numFmtId="4" fontId="25" fillId="0" borderId="1" xfId="0" applyNumberFormat="1" applyFont="1" applyBorder="1" applyAlignment="1">
      <alignment horizontal="center"/>
    </xf>
    <xf numFmtId="0" fontId="25" fillId="0" borderId="1" xfId="0" applyFont="1" applyBorder="1" applyAlignment="1">
      <alignment horizontal="justify" wrapText="1"/>
    </xf>
    <xf numFmtId="0" fontId="25" fillId="0" borderId="1" xfId="0" applyFont="1" applyBorder="1" applyAlignment="1">
      <alignment horizontal="center"/>
    </xf>
    <xf numFmtId="0" fontId="25" fillId="0" borderId="1" xfId="0" applyFont="1" applyBorder="1" applyAlignment="1">
      <alignment wrapText="1"/>
    </xf>
    <xf numFmtId="3" fontId="5" fillId="0" borderId="1" xfId="0" applyNumberFormat="1" applyFont="1" applyBorder="1" applyAlignment="1">
      <alignment horizontal="right" vertical="top" wrapText="1"/>
    </xf>
    <xf numFmtId="0" fontId="3" fillId="0" borderId="1" xfId="0" applyFont="1" applyBorder="1" applyAlignment="1">
      <alignment wrapText="1"/>
    </xf>
    <xf numFmtId="0" fontId="3" fillId="0" borderId="1" xfId="0" applyFont="1" applyBorder="1"/>
    <xf numFmtId="0" fontId="26" fillId="0" borderId="1" xfId="0" applyFont="1" applyBorder="1"/>
    <xf numFmtId="4" fontId="26" fillId="0" borderId="1" xfId="0" applyNumberFormat="1" applyFont="1" applyBorder="1"/>
    <xf numFmtId="0" fontId="27" fillId="0" borderId="0" xfId="0" applyFont="1"/>
    <xf numFmtId="0" fontId="26" fillId="0" borderId="7" xfId="0" applyFont="1" applyBorder="1"/>
    <xf numFmtId="4" fontId="26" fillId="0" borderId="7" xfId="0" applyNumberFormat="1" applyFont="1" applyBorder="1"/>
    <xf numFmtId="0" fontId="26" fillId="0" borderId="1" xfId="0" applyFont="1" applyBorder="1" applyAlignment="1">
      <alignment wrapText="1"/>
    </xf>
    <xf numFmtId="0" fontId="3" fillId="0" borderId="7" xfId="0" applyFont="1" applyBorder="1" applyAlignment="1">
      <alignment horizontal="left" vertical="center" wrapText="1" indent="2"/>
    </xf>
    <xf numFmtId="0" fontId="3" fillId="0" borderId="7" xfId="0" applyFont="1" applyBorder="1" applyAlignment="1">
      <alignment vertical="center" wrapText="1"/>
    </xf>
    <xf numFmtId="0" fontId="5" fillId="0" borderId="7" xfId="0" applyFont="1" applyBorder="1" applyAlignment="1">
      <alignment vertical="center" wrapText="1"/>
    </xf>
    <xf numFmtId="4" fontId="5" fillId="0" borderId="7" xfId="0" applyNumberFormat="1" applyFont="1" applyBorder="1" applyAlignment="1">
      <alignment horizontal="right" vertical="center" wrapText="1"/>
    </xf>
    <xf numFmtId="4" fontId="8" fillId="0" borderId="8" xfId="0" applyNumberFormat="1" applyFont="1" applyFill="1" applyBorder="1" applyAlignment="1">
      <alignment horizontal="right" vertical="center"/>
    </xf>
    <xf numFmtId="0" fontId="28" fillId="0" borderId="1" xfId="0" applyFont="1" applyBorder="1" applyAlignment="1">
      <alignment vertical="center" wrapText="1"/>
    </xf>
    <xf numFmtId="4" fontId="28" fillId="0" borderId="1" xfId="0" applyNumberFormat="1" applyFont="1" applyBorder="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justify" vertical="center" wrapText="1"/>
    </xf>
    <xf numFmtId="0" fontId="5" fillId="0" borderId="1" xfId="0" applyFont="1" applyBorder="1" applyAlignment="1">
      <alignment vertical="center" wrapText="1"/>
    </xf>
    <xf numFmtId="0" fontId="3" fillId="0" borderId="1" xfId="0" applyFont="1" applyBorder="1"/>
    <xf numFmtId="0" fontId="0" fillId="0" borderId="9" xfId="0" applyBorder="1" applyAlignment="1">
      <alignment vertical="center" wrapText="1"/>
    </xf>
    <xf numFmtId="4" fontId="28" fillId="0" borderId="8" xfId="0" applyNumberFormat="1" applyFont="1" applyBorder="1" applyAlignment="1">
      <alignment horizontal="right" vertical="center" wrapText="1"/>
    </xf>
    <xf numFmtId="0" fontId="0" fillId="0" borderId="1" xfId="0" applyFont="1" applyBorder="1" applyAlignment="1">
      <alignment vertical="center" wrapText="1"/>
    </xf>
    <xf numFmtId="0" fontId="0" fillId="0" borderId="5" xfId="0" applyFont="1" applyBorder="1" applyAlignment="1">
      <alignment vertical="center" wrapText="1"/>
    </xf>
    <xf numFmtId="0" fontId="25" fillId="3" borderId="11" xfId="0" applyFont="1" applyFill="1" applyBorder="1" applyAlignment="1">
      <alignment horizontal="center" vertical="center"/>
    </xf>
    <xf numFmtId="0" fontId="25" fillId="3" borderId="12" xfId="0" applyFont="1" applyFill="1" applyBorder="1" applyAlignment="1">
      <alignment vertical="center" wrapText="1"/>
    </xf>
    <xf numFmtId="0" fontId="25" fillId="3" borderId="12" xfId="0" applyFont="1" applyFill="1" applyBorder="1" applyAlignment="1">
      <alignment vertical="center"/>
    </xf>
    <xf numFmtId="4" fontId="25" fillId="3" borderId="12" xfId="0" applyNumberFormat="1" applyFont="1" applyFill="1" applyBorder="1" applyAlignment="1">
      <alignment vertical="center"/>
    </xf>
    <xf numFmtId="0" fontId="25" fillId="3" borderId="13" xfId="0" applyFont="1" applyFill="1" applyBorder="1" applyAlignment="1">
      <alignment horizontal="center" vertical="center"/>
    </xf>
    <xf numFmtId="0" fontId="25" fillId="3" borderId="14" xfId="0" applyFont="1" applyFill="1" applyBorder="1" applyAlignment="1">
      <alignment vertical="center" wrapText="1"/>
    </xf>
    <xf numFmtId="0" fontId="25" fillId="3" borderId="14" xfId="0" applyFont="1" applyFill="1" applyBorder="1" applyAlignment="1">
      <alignment vertical="center"/>
    </xf>
    <xf numFmtId="4" fontId="25" fillId="3" borderId="14" xfId="0" applyNumberFormat="1" applyFont="1" applyFill="1" applyBorder="1" applyAlignment="1">
      <alignment vertical="center"/>
    </xf>
    <xf numFmtId="0" fontId="29" fillId="3" borderId="13" xfId="0" applyFont="1" applyFill="1" applyBorder="1" applyAlignment="1">
      <alignment horizontal="center" vertical="center"/>
    </xf>
    <xf numFmtId="0" fontId="29" fillId="3" borderId="14" xfId="0" applyFont="1" applyFill="1" applyBorder="1" applyAlignment="1">
      <alignment horizontal="center" vertical="center" wrapText="1"/>
    </xf>
    <xf numFmtId="4" fontId="29" fillId="3" borderId="14" xfId="0" applyNumberFormat="1" applyFont="1" applyFill="1" applyBorder="1" applyAlignment="1">
      <alignment vertical="center"/>
    </xf>
    <xf numFmtId="0" fontId="29" fillId="3" borderId="14" xfId="0" applyFont="1" applyFill="1" applyBorder="1" applyAlignment="1">
      <alignment vertical="center"/>
    </xf>
    <xf numFmtId="0" fontId="25" fillId="3" borderId="1" xfId="0" applyFont="1" applyFill="1" applyBorder="1" applyAlignment="1">
      <alignment vertical="center" wrapText="1"/>
    </xf>
    <xf numFmtId="0" fontId="25" fillId="3" borderId="1" xfId="0" applyFont="1" applyFill="1" applyBorder="1" applyAlignment="1">
      <alignment vertical="center"/>
    </xf>
    <xf numFmtId="4" fontId="25" fillId="3" borderId="1" xfId="0" applyNumberFormat="1" applyFont="1" applyFill="1" applyBorder="1" applyAlignment="1">
      <alignment vertical="center"/>
    </xf>
    <xf numFmtId="0" fontId="26" fillId="5" borderId="18" xfId="0" applyFont="1" applyFill="1" applyBorder="1"/>
    <xf numFmtId="0" fontId="26" fillId="5" borderId="0" xfId="0" applyFont="1" applyFill="1"/>
    <xf numFmtId="0" fontId="26" fillId="5" borderId="1" xfId="0" applyFont="1" applyFill="1" applyBorder="1"/>
    <xf numFmtId="0" fontId="26" fillId="5" borderId="7" xfId="0" applyFont="1" applyFill="1" applyBorder="1"/>
    <xf numFmtId="4" fontId="26" fillId="5" borderId="7" xfId="0" applyNumberFormat="1" applyFont="1" applyFill="1" applyBorder="1"/>
    <xf numFmtId="0" fontId="0" fillId="5" borderId="0" xfId="0" applyFill="1"/>
    <xf numFmtId="0" fontId="26" fillId="0" borderId="18" xfId="0" applyFont="1" applyBorder="1"/>
    <xf numFmtId="0" fontId="26" fillId="0" borderId="0" xfId="0" applyFont="1"/>
    <xf numFmtId="0" fontId="26" fillId="5" borderId="0" xfId="0" applyFont="1" applyFill="1" applyAlignment="1">
      <alignment wrapText="1"/>
    </xf>
    <xf numFmtId="0" fontId="26" fillId="0" borderId="0" xfId="0" applyFont="1" applyAlignment="1">
      <alignment wrapText="1"/>
    </xf>
    <xf numFmtId="0" fontId="26" fillId="5" borderId="1" xfId="0" applyFont="1" applyFill="1" applyBorder="1" applyAlignment="1">
      <alignment wrapText="1"/>
    </xf>
    <xf numFmtId="4" fontId="26" fillId="5" borderId="1" xfId="0" applyNumberFormat="1" applyFont="1" applyFill="1" applyBorder="1"/>
    <xf numFmtId="4" fontId="0" fillId="0" borderId="1" xfId="0" applyNumberFormat="1" applyBorder="1" applyAlignment="1">
      <alignment vertical="center" wrapText="1"/>
    </xf>
    <xf numFmtId="4" fontId="3" fillId="0" borderId="1" xfId="0" applyNumberFormat="1" applyFont="1" applyBorder="1" applyAlignment="1">
      <alignment vertical="center" wrapText="1"/>
    </xf>
    <xf numFmtId="0" fontId="5" fillId="8" borderId="1" xfId="0" applyFont="1" applyFill="1" applyBorder="1" applyAlignment="1">
      <alignment vertical="center"/>
    </xf>
    <xf numFmtId="4" fontId="30" fillId="0" borderId="1" xfId="0" applyNumberFormat="1" applyFont="1" applyBorder="1" applyAlignment="1">
      <alignment horizontal="right" vertical="center"/>
    </xf>
    <xf numFmtId="43" fontId="6" fillId="0" borderId="1" xfId="1" applyFont="1" applyFill="1" applyBorder="1" applyAlignment="1">
      <alignment horizontal="center" vertical="center"/>
    </xf>
    <xf numFmtId="43" fontId="17" fillId="9" borderId="1" xfId="1"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17" fillId="9" borderId="2" xfId="0" applyFont="1" applyFill="1" applyBorder="1" applyAlignment="1">
      <alignment horizontal="center" vertical="center" wrapText="1"/>
    </xf>
    <xf numFmtId="0" fontId="17" fillId="9" borderId="3" xfId="0" applyFont="1" applyFill="1" applyBorder="1" applyAlignment="1">
      <alignment horizontal="center" vertical="center" wrapText="1"/>
    </xf>
    <xf numFmtId="0" fontId="17" fillId="9" borderId="4" xfId="0" applyFont="1" applyFill="1" applyBorder="1" applyAlignment="1">
      <alignment horizontal="center" vertical="center" wrapText="1"/>
    </xf>
    <xf numFmtId="0" fontId="3" fillId="0" borderId="1" xfId="0" applyFont="1" applyBorder="1" applyAlignment="1">
      <alignment vertical="top" wrapText="1"/>
    </xf>
    <xf numFmtId="0" fontId="3" fillId="0" borderId="1" xfId="0" applyFont="1" applyBorder="1" applyAlignment="1">
      <alignment wrapText="1"/>
    </xf>
    <xf numFmtId="4" fontId="3" fillId="0" borderId="1" xfId="0" applyNumberFormat="1" applyFont="1" applyBorder="1" applyAlignment="1">
      <alignment horizontal="right" vertical="top" wrapText="1"/>
    </xf>
    <xf numFmtId="0" fontId="25" fillId="0" borderId="1" xfId="0" applyFont="1" applyBorder="1" applyAlignment="1">
      <alignment horizontal="center" wrapText="1"/>
    </xf>
    <xf numFmtId="0" fontId="25" fillId="0" borderId="1" xfId="0" applyFont="1" applyBorder="1"/>
    <xf numFmtId="4" fontId="25" fillId="0" borderId="1" xfId="0" applyNumberFormat="1" applyFont="1" applyBorder="1" applyAlignment="1">
      <alignment horizontal="center"/>
    </xf>
    <xf numFmtId="0" fontId="25" fillId="0" borderId="1" xfId="0" applyFont="1" applyBorder="1" applyAlignment="1">
      <alignment horizontal="justify" wrapText="1"/>
    </xf>
    <xf numFmtId="0" fontId="25" fillId="0" borderId="1" xfId="0" applyFont="1" applyBorder="1" applyAlignment="1">
      <alignment wrapText="1"/>
    </xf>
    <xf numFmtId="0" fontId="3" fillId="0" borderId="1" xfId="0" applyFont="1" applyBorder="1" applyAlignment="1">
      <alignment vertical="center" wrapText="1"/>
    </xf>
    <xf numFmtId="0" fontId="6" fillId="0" borderId="1" xfId="0" applyFont="1" applyFill="1" applyBorder="1" applyAlignment="1">
      <alignment horizontal="center"/>
    </xf>
    <xf numFmtId="0" fontId="6" fillId="2" borderId="1" xfId="0" applyFont="1" applyFill="1" applyBorder="1" applyAlignment="1">
      <alignment horizontal="center" vertical="top" wrapText="1"/>
    </xf>
    <xf numFmtId="0" fontId="6" fillId="0" borderId="1" xfId="0" applyFont="1" applyFill="1" applyBorder="1" applyAlignment="1">
      <alignment horizontal="center" wrapText="1"/>
    </xf>
    <xf numFmtId="0" fontId="6" fillId="2" borderId="1" xfId="0" applyFont="1" applyFill="1" applyBorder="1" applyAlignment="1">
      <alignment horizontal="center" wrapText="1"/>
    </xf>
    <xf numFmtId="0" fontId="2" fillId="0" borderId="1" xfId="3" applyFont="1" applyFill="1" applyBorder="1" applyAlignment="1">
      <alignment horizontal="center" wrapText="1"/>
    </xf>
    <xf numFmtId="0" fontId="2" fillId="2" borderId="1" xfId="0" applyFont="1" applyFill="1" applyBorder="1" applyAlignment="1">
      <alignment horizontal="center" vertical="center" wrapText="1"/>
    </xf>
    <xf numFmtId="0" fontId="3" fillId="0" borderId="1" xfId="0" applyFont="1" applyBorder="1" applyAlignment="1">
      <alignment horizontal="left" vertical="top" wrapText="1" indent="5"/>
    </xf>
    <xf numFmtId="4" fontId="5" fillId="0" borderId="1" xfId="0" applyNumberFormat="1" applyFont="1" applyBorder="1" applyAlignment="1">
      <alignment horizontal="right" vertical="center" wrapText="1"/>
    </xf>
    <xf numFmtId="4" fontId="3" fillId="0" borderId="1" xfId="0" applyNumberFormat="1" applyFont="1" applyBorder="1" applyAlignment="1">
      <alignment horizontal="right" vertical="center" wrapText="1"/>
    </xf>
    <xf numFmtId="0" fontId="6" fillId="0" borderId="1" xfId="0" applyFont="1" applyFill="1" applyBorder="1" applyAlignment="1">
      <alignment horizontal="center" vertical="center" wrapText="1"/>
    </xf>
    <xf numFmtId="3" fontId="3" fillId="0" borderId="1" xfId="0" applyNumberFormat="1" applyFont="1" applyBorder="1" applyAlignment="1">
      <alignment horizontal="right" vertical="center" wrapText="1"/>
    </xf>
    <xf numFmtId="0" fontId="5" fillId="0" borderId="1" xfId="0" applyFont="1" applyBorder="1" applyAlignment="1">
      <alignment horizontal="right" vertical="center"/>
    </xf>
    <xf numFmtId="0" fontId="3" fillId="0" borderId="1" xfId="0" applyFont="1" applyBorder="1" applyAlignment="1">
      <alignment horizontal="justify" vertical="center" wrapText="1"/>
    </xf>
    <xf numFmtId="0" fontId="3" fillId="0" borderId="1" xfId="0" applyFont="1" applyBorder="1" applyAlignment="1">
      <alignment horizontal="right" vertical="center" wrapText="1"/>
    </xf>
    <xf numFmtId="0" fontId="3" fillId="0" borderId="1" xfId="0" applyFont="1" applyBorder="1" applyAlignment="1">
      <alignment horizontal="center" vertical="center" wrapText="1"/>
    </xf>
    <xf numFmtId="0" fontId="8" fillId="0" borderId="1" xfId="0" applyFont="1" applyFill="1" applyBorder="1" applyAlignment="1">
      <alignment horizontal="center" vertical="center"/>
    </xf>
    <xf numFmtId="0" fontId="3" fillId="0" borderId="1" xfId="0" applyFont="1" applyBorder="1" applyAlignment="1">
      <alignment horizontal="center" vertical="top" wrapText="1"/>
    </xf>
    <xf numFmtId="0" fontId="6" fillId="0" borderId="1" xfId="0" applyFont="1" applyFill="1" applyBorder="1" applyAlignment="1">
      <alignment horizontal="center" vertical="top" wrapText="1"/>
    </xf>
    <xf numFmtId="0" fontId="22" fillId="0" borderId="5" xfId="0" applyFont="1" applyFill="1" applyBorder="1" applyAlignment="1">
      <alignment horizontal="center"/>
    </xf>
    <xf numFmtId="0" fontId="3" fillId="0" borderId="1" xfId="0" applyFont="1" applyBorder="1" applyAlignment="1">
      <alignment horizontal="justify" vertical="top" wrapText="1"/>
    </xf>
    <xf numFmtId="0" fontId="17" fillId="0" borderId="1" xfId="0" applyFont="1" applyFill="1" applyBorder="1" applyAlignment="1">
      <alignment horizontal="center"/>
    </xf>
    <xf numFmtId="0" fontId="17" fillId="7" borderId="2" xfId="0" applyFont="1" applyFill="1" applyBorder="1" applyAlignment="1">
      <alignment horizontal="center"/>
    </xf>
    <xf numFmtId="0" fontId="17" fillId="7" borderId="3" xfId="0" applyFont="1" applyFill="1" applyBorder="1" applyAlignment="1">
      <alignment horizontal="center"/>
    </xf>
    <xf numFmtId="0" fontId="17" fillId="7" borderId="4" xfId="0" applyFont="1" applyFill="1" applyBorder="1" applyAlignment="1">
      <alignment horizontal="center"/>
    </xf>
    <xf numFmtId="4" fontId="5" fillId="0" borderId="1" xfId="0" applyNumberFormat="1" applyFont="1" applyBorder="1" applyAlignment="1">
      <alignment horizontal="right" vertical="top" wrapText="1"/>
    </xf>
    <xf numFmtId="0" fontId="3" fillId="0" borderId="1" xfId="0" applyFont="1" applyBorder="1" applyAlignment="1">
      <alignment horizontal="left" vertical="center" wrapText="1" indent="2"/>
    </xf>
    <xf numFmtId="0" fontId="5" fillId="0" borderId="1" xfId="0" applyFont="1" applyBorder="1" applyAlignment="1">
      <alignment vertical="center" wrapText="1"/>
    </xf>
    <xf numFmtId="0" fontId="8" fillId="0" borderId="9"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6" fillId="0" borderId="1" xfId="0" applyFont="1" applyBorder="1" applyAlignment="1">
      <alignment horizontal="center"/>
    </xf>
    <xf numFmtId="0" fontId="6" fillId="2" borderId="1" xfId="0" applyFont="1" applyFill="1" applyBorder="1" applyAlignment="1">
      <alignment horizontal="center"/>
    </xf>
    <xf numFmtId="0" fontId="17" fillId="4" borderId="1" xfId="0" applyFont="1" applyFill="1" applyBorder="1" applyAlignment="1">
      <alignment horizontal="center"/>
    </xf>
    <xf numFmtId="0" fontId="6" fillId="0" borderId="2" xfId="0" applyFont="1" applyBorder="1" applyAlignment="1">
      <alignment horizontal="center" wrapText="1"/>
    </xf>
    <xf numFmtId="0" fontId="6" fillId="0" borderId="3" xfId="0" applyFont="1" applyBorder="1" applyAlignment="1">
      <alignment horizontal="center" wrapText="1"/>
    </xf>
    <xf numFmtId="0" fontId="6" fillId="0" borderId="4" xfId="0" applyFont="1" applyBorder="1" applyAlignment="1">
      <alignment horizontal="center" wrapText="1"/>
    </xf>
    <xf numFmtId="0" fontId="6" fillId="2" borderId="2" xfId="0" applyFont="1" applyFill="1" applyBorder="1" applyAlignment="1">
      <alignment horizontal="center" wrapText="1"/>
    </xf>
    <xf numFmtId="0" fontId="6" fillId="2" borderId="3" xfId="0" applyFont="1" applyFill="1" applyBorder="1" applyAlignment="1">
      <alignment horizontal="center" wrapText="1"/>
    </xf>
    <xf numFmtId="0" fontId="6" fillId="2" borderId="4" xfId="0" applyFont="1" applyFill="1" applyBorder="1" applyAlignment="1">
      <alignment horizontal="center" wrapText="1"/>
    </xf>
    <xf numFmtId="0" fontId="17" fillId="6" borderId="1" xfId="0" applyFont="1" applyFill="1" applyBorder="1" applyAlignment="1">
      <alignment horizontal="center"/>
    </xf>
    <xf numFmtId="0" fontId="6" fillId="4" borderId="1" xfId="0" applyFont="1" applyFill="1" applyBorder="1" applyAlignment="1">
      <alignment horizontal="center" wrapText="1"/>
    </xf>
    <xf numFmtId="0" fontId="15" fillId="4" borderId="2" xfId="0" applyFont="1" applyFill="1" applyBorder="1" applyAlignment="1">
      <alignment horizontal="center"/>
    </xf>
    <xf numFmtId="0" fontId="15" fillId="4" borderId="3" xfId="0" applyFont="1" applyFill="1" applyBorder="1" applyAlignment="1">
      <alignment horizontal="center"/>
    </xf>
    <xf numFmtId="0" fontId="15" fillId="4" borderId="4" xfId="0" applyFont="1" applyFill="1" applyBorder="1" applyAlignment="1">
      <alignment horizontal="center"/>
    </xf>
    <xf numFmtId="0" fontId="17" fillId="6" borderId="5" xfId="0" applyFont="1" applyFill="1" applyBorder="1" applyAlignment="1">
      <alignment horizontal="center"/>
    </xf>
    <xf numFmtId="0" fontId="17" fillId="6" borderId="2" xfId="0" applyFont="1" applyFill="1" applyBorder="1" applyAlignment="1">
      <alignment horizontal="center"/>
    </xf>
    <xf numFmtId="0" fontId="17" fillId="6" borderId="3" xfId="0" applyFont="1" applyFill="1" applyBorder="1" applyAlignment="1">
      <alignment horizontal="center"/>
    </xf>
    <xf numFmtId="0" fontId="17" fillId="6" borderId="4" xfId="0" applyFont="1" applyFill="1" applyBorder="1" applyAlignment="1">
      <alignment horizontal="center"/>
    </xf>
    <xf numFmtId="0" fontId="6"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xf>
    <xf numFmtId="0" fontId="6" fillId="2" borderId="1" xfId="0" applyFont="1" applyFill="1" applyBorder="1" applyAlignment="1">
      <alignment horizontal="center" vertical="center"/>
    </xf>
    <xf numFmtId="0" fontId="3" fillId="0" borderId="1" xfId="0" applyFont="1" applyBorder="1"/>
    <xf numFmtId="0" fontId="29" fillId="3" borderId="15" xfId="0" applyFont="1" applyFill="1" applyBorder="1" applyAlignment="1">
      <alignment horizontal="right" vertical="center"/>
    </xf>
    <xf numFmtId="0" fontId="29" fillId="3" borderId="16" xfId="0" applyFont="1" applyFill="1" applyBorder="1" applyAlignment="1">
      <alignment horizontal="right" vertical="center"/>
    </xf>
    <xf numFmtId="0" fontId="29" fillId="3" borderId="17" xfId="0" applyFont="1" applyFill="1" applyBorder="1" applyAlignment="1">
      <alignment horizontal="right" vertical="center"/>
    </xf>
    <xf numFmtId="43" fontId="3" fillId="0" borderId="1" xfId="0" applyNumberFormat="1" applyFont="1" applyFill="1" applyBorder="1" applyAlignment="1">
      <alignment horizontal="left" vertical="center" wrapText="1"/>
    </xf>
  </cellXfs>
  <cellStyles count="103">
    <cellStyle name="Comma" xfId="1" builtinId="3"/>
    <cellStyle name="Comma [0]" xfId="6" builtinId="6"/>
    <cellStyle name="Comma 10" xfId="8" xr:uid="{00000000-0005-0000-0000-000002000000}"/>
    <cellStyle name="Comma 11 2" xfId="5" xr:uid="{00000000-0005-0000-0000-000003000000}"/>
    <cellStyle name="Comma 11 2 2" xfId="84" xr:uid="{00000000-0005-0000-0000-000004000000}"/>
    <cellStyle name="Comma 11 2 3" xfId="34" xr:uid="{00000000-0005-0000-0000-000005000000}"/>
    <cellStyle name="Comma 11 3" xfId="42" xr:uid="{00000000-0005-0000-0000-000006000000}"/>
    <cellStyle name="Comma 11 3 2" xfId="92" xr:uid="{00000000-0005-0000-0000-000007000000}"/>
    <cellStyle name="Comma 11 4" xfId="36" xr:uid="{00000000-0005-0000-0000-000008000000}"/>
    <cellStyle name="Comma 11 4 2" xfId="86" xr:uid="{00000000-0005-0000-0000-000009000000}"/>
    <cellStyle name="Comma 11 5" xfId="49" xr:uid="{00000000-0005-0000-0000-00000A000000}"/>
    <cellStyle name="Comma 11 5 2" xfId="99" xr:uid="{00000000-0005-0000-0000-00000B000000}"/>
    <cellStyle name="Comma 12 2" xfId="47" xr:uid="{00000000-0005-0000-0000-00000C000000}"/>
    <cellStyle name="Comma 12 2 2" xfId="97" xr:uid="{00000000-0005-0000-0000-00000D000000}"/>
    <cellStyle name="Comma 12 3" xfId="48" xr:uid="{00000000-0005-0000-0000-00000E000000}"/>
    <cellStyle name="Comma 12 3 2" xfId="98" xr:uid="{00000000-0005-0000-0000-00000F000000}"/>
    <cellStyle name="Comma 12 4" xfId="50" xr:uid="{00000000-0005-0000-0000-000010000000}"/>
    <cellStyle name="Comma 12 4 2" xfId="100" xr:uid="{00000000-0005-0000-0000-000011000000}"/>
    <cellStyle name="Comma 13 2" xfId="52" xr:uid="{00000000-0005-0000-0000-000012000000}"/>
    <cellStyle name="Comma 13 2 2" xfId="102" xr:uid="{00000000-0005-0000-0000-000013000000}"/>
    <cellStyle name="Comma 2" xfId="7" xr:uid="{00000000-0005-0000-0000-000014000000}"/>
    <cellStyle name="Comma 2 10" xfId="46" xr:uid="{00000000-0005-0000-0000-000015000000}"/>
    <cellStyle name="Comma 2 10 2" xfId="96" xr:uid="{00000000-0005-0000-0000-000016000000}"/>
    <cellStyle name="Comma 2 11" xfId="51" xr:uid="{00000000-0005-0000-0000-000017000000}"/>
    <cellStyle name="Comma 2 11 2" xfId="101" xr:uid="{00000000-0005-0000-0000-000018000000}"/>
    <cellStyle name="Comma 2 12" xfId="59" xr:uid="{00000000-0005-0000-0000-000019000000}"/>
    <cellStyle name="Comma 2 13" xfId="9" xr:uid="{00000000-0005-0000-0000-00001A000000}"/>
    <cellStyle name="Comma 2 2" xfId="11" xr:uid="{00000000-0005-0000-0000-00001B000000}"/>
    <cellStyle name="Comma 2 2 2" xfId="61" xr:uid="{00000000-0005-0000-0000-00001C000000}"/>
    <cellStyle name="Comma 2 3" xfId="12" xr:uid="{00000000-0005-0000-0000-00001D000000}"/>
    <cellStyle name="Comma 2 3 2" xfId="62" xr:uid="{00000000-0005-0000-0000-00001E000000}"/>
    <cellStyle name="Comma 2 4" xfId="14" xr:uid="{00000000-0005-0000-0000-00001F000000}"/>
    <cellStyle name="Comma 2 4 2" xfId="64" xr:uid="{00000000-0005-0000-0000-000020000000}"/>
    <cellStyle name="Comma 2 5" xfId="19" xr:uid="{00000000-0005-0000-0000-000021000000}"/>
    <cellStyle name="Comma 2 5 2" xfId="69" xr:uid="{00000000-0005-0000-0000-000022000000}"/>
    <cellStyle name="Comma 2 6" xfId="22" xr:uid="{00000000-0005-0000-0000-000023000000}"/>
    <cellStyle name="Comma 2 6 2" xfId="72" xr:uid="{00000000-0005-0000-0000-000024000000}"/>
    <cellStyle name="Comma 2 7" xfId="27" xr:uid="{00000000-0005-0000-0000-000025000000}"/>
    <cellStyle name="Comma 2 7 2" xfId="77" xr:uid="{00000000-0005-0000-0000-000026000000}"/>
    <cellStyle name="Comma 2 8" xfId="32" xr:uid="{00000000-0005-0000-0000-000027000000}"/>
    <cellStyle name="Comma 2 8 2" xfId="82" xr:uid="{00000000-0005-0000-0000-000028000000}"/>
    <cellStyle name="Comma 2 9" xfId="33" xr:uid="{00000000-0005-0000-0000-000029000000}"/>
    <cellStyle name="Comma 2 9 2" xfId="83" xr:uid="{00000000-0005-0000-0000-00002A000000}"/>
    <cellStyle name="Comma 3" xfId="10" xr:uid="{00000000-0005-0000-0000-00002B000000}"/>
    <cellStyle name="Comma 3 2" xfId="60" xr:uid="{00000000-0005-0000-0000-00002C000000}"/>
    <cellStyle name="Comma 4" xfId="53" xr:uid="{00000000-0005-0000-0000-00002D000000}"/>
    <cellStyle name="Comma 5" xfId="55" xr:uid="{00000000-0005-0000-0000-00002E000000}"/>
    <cellStyle name="Comma 5 10" xfId="41" xr:uid="{00000000-0005-0000-0000-00002F000000}"/>
    <cellStyle name="Comma 5 10 2" xfId="91" xr:uid="{00000000-0005-0000-0000-000030000000}"/>
    <cellStyle name="Comma 5 11" xfId="43" xr:uid="{00000000-0005-0000-0000-000031000000}"/>
    <cellStyle name="Comma 5 11 2" xfId="93" xr:uid="{00000000-0005-0000-0000-000032000000}"/>
    <cellStyle name="Comma 5 2" xfId="13" xr:uid="{00000000-0005-0000-0000-000033000000}"/>
    <cellStyle name="Comma 5 2 2" xfId="63" xr:uid="{00000000-0005-0000-0000-000034000000}"/>
    <cellStyle name="Comma 5 3" xfId="16" xr:uid="{00000000-0005-0000-0000-000035000000}"/>
    <cellStyle name="Comma 5 3 2" xfId="66" xr:uid="{00000000-0005-0000-0000-000036000000}"/>
    <cellStyle name="Comma 5 4" xfId="17" xr:uid="{00000000-0005-0000-0000-000037000000}"/>
    <cellStyle name="Comma 5 4 2" xfId="67" xr:uid="{00000000-0005-0000-0000-000038000000}"/>
    <cellStyle name="Comma 5 5" xfId="15" xr:uid="{00000000-0005-0000-0000-000039000000}"/>
    <cellStyle name="Comma 5 5 2" xfId="65" xr:uid="{00000000-0005-0000-0000-00003A000000}"/>
    <cellStyle name="Comma 5 6" xfId="23" xr:uid="{00000000-0005-0000-0000-00003B000000}"/>
    <cellStyle name="Comma 5 6 2" xfId="73" xr:uid="{00000000-0005-0000-0000-00003C000000}"/>
    <cellStyle name="Comma 5 7" xfId="25" xr:uid="{00000000-0005-0000-0000-00003D000000}"/>
    <cellStyle name="Comma 5 7 2" xfId="75" xr:uid="{00000000-0005-0000-0000-00003E000000}"/>
    <cellStyle name="Comma 5 8" xfId="20" xr:uid="{00000000-0005-0000-0000-00003F000000}"/>
    <cellStyle name="Comma 5 8 2" xfId="70" xr:uid="{00000000-0005-0000-0000-000040000000}"/>
    <cellStyle name="Comma 5 9" xfId="35" xr:uid="{00000000-0005-0000-0000-000041000000}"/>
    <cellStyle name="Comma 5 9 2" xfId="85" xr:uid="{00000000-0005-0000-0000-000042000000}"/>
    <cellStyle name="Comma 6" xfId="57" xr:uid="{00000000-0005-0000-0000-000043000000}"/>
    <cellStyle name="Comma 6 2" xfId="18" xr:uid="{00000000-0005-0000-0000-000044000000}"/>
    <cellStyle name="Comma 6 2 2" xfId="68" xr:uid="{00000000-0005-0000-0000-000045000000}"/>
    <cellStyle name="Comma 6 3" xfId="21" xr:uid="{00000000-0005-0000-0000-000046000000}"/>
    <cellStyle name="Comma 6 3 2" xfId="71" xr:uid="{00000000-0005-0000-0000-000047000000}"/>
    <cellStyle name="Comma 6 4" xfId="24" xr:uid="{00000000-0005-0000-0000-000048000000}"/>
    <cellStyle name="Comma 6 4 2" xfId="74" xr:uid="{00000000-0005-0000-0000-000049000000}"/>
    <cellStyle name="Comma 6 5" xfId="26" xr:uid="{00000000-0005-0000-0000-00004A000000}"/>
    <cellStyle name="Comma 6 5 2" xfId="76" xr:uid="{00000000-0005-0000-0000-00004B000000}"/>
    <cellStyle name="Comma 6 6" xfId="29" xr:uid="{00000000-0005-0000-0000-00004C000000}"/>
    <cellStyle name="Comma 6 6 2" xfId="79" xr:uid="{00000000-0005-0000-0000-00004D000000}"/>
    <cellStyle name="Comma 6 7" xfId="37" xr:uid="{00000000-0005-0000-0000-00004E000000}"/>
    <cellStyle name="Comma 6 7 2" xfId="87" xr:uid="{00000000-0005-0000-0000-00004F000000}"/>
    <cellStyle name="Comma 6 8" xfId="45" xr:uid="{00000000-0005-0000-0000-000050000000}"/>
    <cellStyle name="Comma 6 8 2" xfId="95" xr:uid="{00000000-0005-0000-0000-000051000000}"/>
    <cellStyle name="Comma 6 9" xfId="38" xr:uid="{00000000-0005-0000-0000-000052000000}"/>
    <cellStyle name="Comma 6 9 2" xfId="88" xr:uid="{00000000-0005-0000-0000-000053000000}"/>
    <cellStyle name="Comma 7" xfId="58" xr:uid="{00000000-0005-0000-0000-000054000000}"/>
    <cellStyle name="Comma 8" xfId="2" xr:uid="{00000000-0005-0000-0000-000055000000}"/>
    <cellStyle name="Comma 9" xfId="4" xr:uid="{00000000-0005-0000-0000-000056000000}"/>
    <cellStyle name="Comma 9 2" xfId="28" xr:uid="{00000000-0005-0000-0000-000057000000}"/>
    <cellStyle name="Comma 9 2 2" xfId="78" xr:uid="{00000000-0005-0000-0000-000058000000}"/>
    <cellStyle name="Comma 9 3" xfId="31" xr:uid="{00000000-0005-0000-0000-000059000000}"/>
    <cellStyle name="Comma 9 3 2" xfId="81" xr:uid="{00000000-0005-0000-0000-00005A000000}"/>
    <cellStyle name="Comma 9 4" xfId="30" xr:uid="{00000000-0005-0000-0000-00005B000000}"/>
    <cellStyle name="Comma 9 4 2" xfId="80" xr:uid="{00000000-0005-0000-0000-00005C000000}"/>
    <cellStyle name="Comma 9 5" xfId="40" xr:uid="{00000000-0005-0000-0000-00005D000000}"/>
    <cellStyle name="Comma 9 5 2" xfId="90" xr:uid="{00000000-0005-0000-0000-00005E000000}"/>
    <cellStyle name="Comma 9 6" xfId="39" xr:uid="{00000000-0005-0000-0000-00005F000000}"/>
    <cellStyle name="Comma 9 6 2" xfId="89" xr:uid="{00000000-0005-0000-0000-000060000000}"/>
    <cellStyle name="Comma 9 7" xfId="44" xr:uid="{00000000-0005-0000-0000-000061000000}"/>
    <cellStyle name="Comma 9 7 2" xfId="94" xr:uid="{00000000-0005-0000-0000-000062000000}"/>
    <cellStyle name="Normal" xfId="0" builtinId="0"/>
    <cellStyle name="Normal 2" xfId="54" xr:uid="{00000000-0005-0000-0000-000064000000}"/>
    <cellStyle name="Normal 3" xfId="56" xr:uid="{00000000-0005-0000-0000-000065000000}"/>
    <cellStyle name="Normal 4" xfId="3" xr:uid="{00000000-0005-0000-0000-00006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2249"/>
  <sheetViews>
    <sheetView tabSelected="1" topLeftCell="A2142" workbookViewId="0">
      <selection activeCell="D2155" sqref="D2155"/>
    </sheetView>
  </sheetViews>
  <sheetFormatPr defaultColWidth="8.81640625" defaultRowHeight="15.5" x14ac:dyDescent="0.35"/>
  <cols>
    <col min="1" max="1" width="11" style="15" customWidth="1"/>
    <col min="2" max="2" width="32.26953125" style="14" customWidth="1"/>
    <col min="3" max="3" width="30.7265625" style="14" customWidth="1"/>
    <col min="4" max="4" width="31.26953125" style="14" customWidth="1"/>
    <col min="5" max="5" width="27.7265625" style="14" customWidth="1"/>
    <col min="6" max="6" width="30.453125" style="18" customWidth="1"/>
    <col min="7" max="7" width="22.7265625" style="15" customWidth="1"/>
    <col min="8" max="16384" width="8.81640625" style="15"/>
  </cols>
  <sheetData>
    <row r="1" spans="1:7" s="34" customFormat="1" ht="20" x14ac:dyDescent="0.4">
      <c r="A1" s="421" t="s">
        <v>1846</v>
      </c>
      <c r="B1" s="421"/>
      <c r="C1" s="421"/>
      <c r="D1" s="421"/>
      <c r="E1" s="421"/>
      <c r="F1" s="164"/>
      <c r="G1" s="165"/>
    </row>
    <row r="2" spans="1:7" s="34" customFormat="1" ht="62" x14ac:dyDescent="0.35">
      <c r="A2" s="166" t="s">
        <v>0</v>
      </c>
      <c r="B2" s="167" t="s">
        <v>1</v>
      </c>
      <c r="C2" s="167" t="s">
        <v>2</v>
      </c>
      <c r="D2" s="167" t="s">
        <v>3</v>
      </c>
      <c r="E2" s="167" t="s">
        <v>4</v>
      </c>
      <c r="F2" s="168" t="s">
        <v>5</v>
      </c>
      <c r="G2" s="167" t="s">
        <v>1824</v>
      </c>
    </row>
    <row r="3" spans="1:7" s="34" customFormat="1" ht="62" x14ac:dyDescent="0.35">
      <c r="A3" s="158">
        <v>1</v>
      </c>
      <c r="B3" s="71" t="s">
        <v>1825</v>
      </c>
      <c r="C3" s="71" t="s">
        <v>1826</v>
      </c>
      <c r="D3" s="159" t="s">
        <v>1827</v>
      </c>
      <c r="E3" s="71" t="s">
        <v>1828</v>
      </c>
      <c r="F3" s="82">
        <v>770000000</v>
      </c>
      <c r="G3" s="74" t="s">
        <v>1829</v>
      </c>
    </row>
    <row r="4" spans="1:7" s="34" customFormat="1" ht="263.5" x14ac:dyDescent="0.35">
      <c r="A4" s="160">
        <v>2</v>
      </c>
      <c r="B4" s="71" t="s">
        <v>1830</v>
      </c>
      <c r="C4" s="96" t="s">
        <v>1831</v>
      </c>
      <c r="D4" s="159" t="s">
        <v>1827</v>
      </c>
      <c r="E4" s="96" t="s">
        <v>1832</v>
      </c>
      <c r="F4" s="161">
        <v>985260000</v>
      </c>
      <c r="G4" s="74" t="s">
        <v>1829</v>
      </c>
    </row>
    <row r="5" spans="1:7" s="34" customFormat="1" ht="108.5" x14ac:dyDescent="0.35">
      <c r="A5" s="158">
        <v>3</v>
      </c>
      <c r="B5" s="147" t="s">
        <v>1833</v>
      </c>
      <c r="C5" s="147" t="s">
        <v>1834</v>
      </c>
      <c r="D5" s="147" t="s">
        <v>1827</v>
      </c>
      <c r="E5" s="147" t="s">
        <v>1835</v>
      </c>
      <c r="F5" s="162">
        <v>1464379256.95</v>
      </c>
      <c r="G5" s="74" t="s">
        <v>1829</v>
      </c>
    </row>
    <row r="6" spans="1:7" s="34" customFormat="1" ht="108.5" x14ac:dyDescent="0.35">
      <c r="A6" s="160">
        <v>4</v>
      </c>
      <c r="B6" s="147" t="s">
        <v>1836</v>
      </c>
      <c r="C6" s="147" t="s">
        <v>1837</v>
      </c>
      <c r="D6" s="147" t="s">
        <v>1827</v>
      </c>
      <c r="E6" s="147" t="s">
        <v>1838</v>
      </c>
      <c r="F6" s="163">
        <v>5333226180.1999998</v>
      </c>
      <c r="G6" s="147" t="s">
        <v>1829</v>
      </c>
    </row>
    <row r="7" spans="1:7" s="34" customFormat="1" ht="124" x14ac:dyDescent="0.35">
      <c r="A7" s="158">
        <v>5</v>
      </c>
      <c r="B7" s="147" t="s">
        <v>1839</v>
      </c>
      <c r="C7" s="147" t="s">
        <v>1840</v>
      </c>
      <c r="D7" s="147" t="s">
        <v>1827</v>
      </c>
      <c r="E7" s="147" t="s">
        <v>1841</v>
      </c>
      <c r="F7" s="163">
        <v>433004000</v>
      </c>
      <c r="G7" s="74" t="s">
        <v>1829</v>
      </c>
    </row>
    <row r="8" spans="1:7" s="34" customFormat="1" ht="124" x14ac:dyDescent="0.35">
      <c r="A8" s="160">
        <v>6</v>
      </c>
      <c r="B8" s="147" t="s">
        <v>1842</v>
      </c>
      <c r="C8" s="4" t="s">
        <v>1843</v>
      </c>
      <c r="D8" s="147" t="s">
        <v>1827</v>
      </c>
      <c r="E8" s="4" t="s">
        <v>1844</v>
      </c>
      <c r="F8" s="120">
        <v>205254700</v>
      </c>
      <c r="G8" s="74" t="s">
        <v>1829</v>
      </c>
    </row>
    <row r="9" spans="1:7" s="34" customFormat="1" ht="32.5" customHeight="1" x14ac:dyDescent="0.35">
      <c r="A9" s="422" t="s">
        <v>1845</v>
      </c>
      <c r="B9" s="422"/>
      <c r="C9" s="422"/>
      <c r="D9" s="422"/>
      <c r="E9" s="422"/>
      <c r="F9" s="169">
        <f>SUM(F3:F8)</f>
        <v>9191124137.1499996</v>
      </c>
      <c r="G9" s="170"/>
    </row>
    <row r="10" spans="1:7" ht="20" x14ac:dyDescent="0.4">
      <c r="A10" s="427" t="s">
        <v>1847</v>
      </c>
      <c r="B10" s="428"/>
      <c r="C10" s="428"/>
      <c r="D10" s="428"/>
      <c r="E10" s="429"/>
      <c r="F10" s="134"/>
      <c r="G10" s="133"/>
    </row>
    <row r="11" spans="1:7" ht="46.5" x14ac:dyDescent="0.35">
      <c r="A11" s="52" t="s">
        <v>0</v>
      </c>
      <c r="B11" s="53" t="s">
        <v>1682</v>
      </c>
      <c r="C11" s="53" t="s">
        <v>2</v>
      </c>
      <c r="D11" s="54" t="s">
        <v>3</v>
      </c>
      <c r="E11" s="55" t="s">
        <v>4</v>
      </c>
      <c r="F11" s="53" t="s">
        <v>1683</v>
      </c>
      <c r="G11" s="53" t="s">
        <v>1684</v>
      </c>
    </row>
    <row r="12" spans="1:7" x14ac:dyDescent="0.35">
      <c r="A12" s="430" t="s">
        <v>1688</v>
      </c>
      <c r="B12" s="430"/>
      <c r="C12" s="430"/>
      <c r="D12" s="430"/>
      <c r="E12" s="430"/>
      <c r="F12" s="57"/>
      <c r="G12" s="57"/>
    </row>
    <row r="13" spans="1:7" ht="31" x14ac:dyDescent="0.35">
      <c r="A13" s="20">
        <v>1</v>
      </c>
      <c r="B13" s="4" t="s">
        <v>1110</v>
      </c>
      <c r="C13" s="46" t="s">
        <v>1685</v>
      </c>
      <c r="D13" s="46" t="s">
        <v>497</v>
      </c>
      <c r="E13" s="4" t="s">
        <v>1686</v>
      </c>
      <c r="F13" s="40">
        <v>1441296451.6199999</v>
      </c>
      <c r="G13" s="9" t="s">
        <v>1829</v>
      </c>
    </row>
    <row r="14" spans="1:7" x14ac:dyDescent="0.35">
      <c r="A14" s="9">
        <v>2</v>
      </c>
      <c r="B14" s="4" t="s">
        <v>1822</v>
      </c>
      <c r="C14" s="46" t="s">
        <v>1687</v>
      </c>
      <c r="D14" s="46" t="s">
        <v>10</v>
      </c>
      <c r="E14" s="46" t="s">
        <v>1687</v>
      </c>
      <c r="F14" s="40">
        <v>309581737.50999999</v>
      </c>
      <c r="G14" s="9" t="s">
        <v>1829</v>
      </c>
    </row>
    <row r="15" spans="1:7" x14ac:dyDescent="0.35">
      <c r="A15" s="412" t="s">
        <v>1689</v>
      </c>
      <c r="B15" s="412"/>
      <c r="C15" s="412"/>
      <c r="D15" s="412"/>
      <c r="E15" s="412"/>
      <c r="F15" s="41">
        <f>SUM(F13:F14)</f>
        <v>1750878189.1299999</v>
      </c>
      <c r="G15" s="9"/>
    </row>
    <row r="16" spans="1:7" x14ac:dyDescent="0.35">
      <c r="A16" s="413" t="s">
        <v>1760</v>
      </c>
      <c r="B16" s="413"/>
      <c r="C16" s="413"/>
      <c r="D16" s="413"/>
      <c r="E16" s="413"/>
      <c r="F16" s="60"/>
      <c r="G16" s="60"/>
    </row>
    <row r="17" spans="1:7" ht="31" x14ac:dyDescent="0.35">
      <c r="A17" s="61">
        <v>1</v>
      </c>
      <c r="B17" s="4" t="s">
        <v>2218</v>
      </c>
      <c r="C17" s="62" t="s">
        <v>1691</v>
      </c>
      <c r="D17" s="62" t="s">
        <v>497</v>
      </c>
      <c r="E17" s="5" t="s">
        <v>1692</v>
      </c>
      <c r="F17" s="63">
        <v>610126700</v>
      </c>
      <c r="G17" s="61" t="s">
        <v>1829</v>
      </c>
    </row>
    <row r="18" spans="1:7" ht="31" x14ac:dyDescent="0.35">
      <c r="A18" s="61">
        <v>2</v>
      </c>
      <c r="B18" s="4" t="s">
        <v>2219</v>
      </c>
      <c r="C18" s="62" t="s">
        <v>1694</v>
      </c>
      <c r="D18" s="62" t="s">
        <v>497</v>
      </c>
      <c r="E18" s="62" t="s">
        <v>1694</v>
      </c>
      <c r="F18" s="63">
        <v>42870000</v>
      </c>
      <c r="G18" s="61" t="s">
        <v>1829</v>
      </c>
    </row>
    <row r="19" spans="1:7" ht="31" x14ac:dyDescent="0.35">
      <c r="A19" s="61">
        <v>3</v>
      </c>
      <c r="B19" s="4" t="s">
        <v>1099</v>
      </c>
      <c r="C19" s="4" t="s">
        <v>1695</v>
      </c>
      <c r="D19" s="62" t="s">
        <v>497</v>
      </c>
      <c r="E19" s="4" t="s">
        <v>1695</v>
      </c>
      <c r="F19" s="63">
        <v>462531520</v>
      </c>
      <c r="G19" s="61" t="s">
        <v>1829</v>
      </c>
    </row>
    <row r="20" spans="1:7" ht="31" x14ac:dyDescent="0.35">
      <c r="A20" s="61">
        <v>4</v>
      </c>
      <c r="B20" s="62" t="s">
        <v>1696</v>
      </c>
      <c r="C20" s="62" t="s">
        <v>1697</v>
      </c>
      <c r="D20" s="62" t="s">
        <v>497</v>
      </c>
      <c r="E20" s="62" t="s">
        <v>1697</v>
      </c>
      <c r="F20" s="63">
        <v>75724256.650000006</v>
      </c>
      <c r="G20" s="61" t="s">
        <v>1829</v>
      </c>
    </row>
    <row r="21" spans="1:7" x14ac:dyDescent="0.35">
      <c r="A21" s="61">
        <v>5</v>
      </c>
      <c r="B21" s="62" t="s">
        <v>1698</v>
      </c>
      <c r="C21" s="62" t="s">
        <v>1699</v>
      </c>
      <c r="D21" s="62" t="s">
        <v>497</v>
      </c>
      <c r="E21" s="62" t="s">
        <v>1700</v>
      </c>
      <c r="F21" s="63">
        <v>181975000</v>
      </c>
      <c r="G21" s="61" t="s">
        <v>1829</v>
      </c>
    </row>
    <row r="22" spans="1:7" ht="31" x14ac:dyDescent="0.35">
      <c r="A22" s="61">
        <v>6</v>
      </c>
      <c r="B22" s="62" t="s">
        <v>1701</v>
      </c>
      <c r="C22" s="62" t="s">
        <v>1699</v>
      </c>
      <c r="D22" s="62" t="s">
        <v>497</v>
      </c>
      <c r="E22" s="62" t="s">
        <v>1700</v>
      </c>
      <c r="F22" s="63">
        <v>295310000</v>
      </c>
      <c r="G22" s="61" t="s">
        <v>1829</v>
      </c>
    </row>
    <row r="23" spans="1:7" x14ac:dyDescent="0.35">
      <c r="A23" s="61">
        <v>7</v>
      </c>
      <c r="B23" s="62" t="s">
        <v>1702</v>
      </c>
      <c r="C23" s="62" t="s">
        <v>1699</v>
      </c>
      <c r="D23" s="62" t="s">
        <v>497</v>
      </c>
      <c r="E23" s="62" t="s">
        <v>1700</v>
      </c>
      <c r="F23" s="63">
        <v>244400000</v>
      </c>
      <c r="G23" s="61" t="s">
        <v>1829</v>
      </c>
    </row>
    <row r="24" spans="1:7" ht="31" x14ac:dyDescent="0.35">
      <c r="A24" s="61">
        <v>8</v>
      </c>
      <c r="B24" s="62" t="s">
        <v>1091</v>
      </c>
      <c r="C24" s="62" t="s">
        <v>1703</v>
      </c>
      <c r="D24" s="62" t="s">
        <v>497</v>
      </c>
      <c r="E24" s="62" t="s">
        <v>1704</v>
      </c>
      <c r="F24" s="63">
        <v>50293900</v>
      </c>
      <c r="G24" s="61" t="s">
        <v>1829</v>
      </c>
    </row>
    <row r="25" spans="1:7" ht="31" x14ac:dyDescent="0.35">
      <c r="A25" s="61">
        <v>9</v>
      </c>
      <c r="B25" s="62" t="s">
        <v>1705</v>
      </c>
      <c r="C25" s="62" t="s">
        <v>1706</v>
      </c>
      <c r="D25" s="62" t="s">
        <v>497</v>
      </c>
      <c r="E25" s="62" t="s">
        <v>1707</v>
      </c>
      <c r="F25" s="63">
        <v>65871582.5</v>
      </c>
      <c r="G25" s="61" t="s">
        <v>1829</v>
      </c>
    </row>
    <row r="26" spans="1:7" ht="31" x14ac:dyDescent="0.35">
      <c r="A26" s="61">
        <v>10</v>
      </c>
      <c r="B26" s="4" t="s">
        <v>1708</v>
      </c>
      <c r="C26" s="4" t="s">
        <v>1709</v>
      </c>
      <c r="D26" s="62" t="s">
        <v>497</v>
      </c>
      <c r="E26" s="4" t="s">
        <v>1710</v>
      </c>
      <c r="F26" s="63">
        <v>184056831.74000001</v>
      </c>
      <c r="G26" s="61" t="s">
        <v>1829</v>
      </c>
    </row>
    <row r="27" spans="1:7" ht="31" x14ac:dyDescent="0.35">
      <c r="A27" s="61">
        <v>11</v>
      </c>
      <c r="B27" s="62" t="s">
        <v>1711</v>
      </c>
      <c r="C27" s="62" t="s">
        <v>1712</v>
      </c>
      <c r="D27" s="62" t="s">
        <v>497</v>
      </c>
      <c r="E27" s="62" t="s">
        <v>1713</v>
      </c>
      <c r="F27" s="63">
        <v>8000000</v>
      </c>
      <c r="G27" s="61" t="s">
        <v>1829</v>
      </c>
    </row>
    <row r="28" spans="1:7" x14ac:dyDescent="0.35">
      <c r="A28" s="61">
        <v>12</v>
      </c>
      <c r="B28" s="62" t="s">
        <v>1714</v>
      </c>
      <c r="C28" s="62" t="s">
        <v>1715</v>
      </c>
      <c r="D28" s="62" t="s">
        <v>497</v>
      </c>
      <c r="E28" s="62" t="s">
        <v>1716</v>
      </c>
      <c r="F28" s="63">
        <v>61536500</v>
      </c>
      <c r="G28" s="61" t="s">
        <v>1829</v>
      </c>
    </row>
    <row r="29" spans="1:7" ht="31" x14ac:dyDescent="0.35">
      <c r="A29" s="61">
        <v>13</v>
      </c>
      <c r="B29" s="62" t="s">
        <v>1717</v>
      </c>
      <c r="C29" s="62" t="s">
        <v>1718</v>
      </c>
      <c r="D29" s="62" t="s">
        <v>497</v>
      </c>
      <c r="E29" s="62" t="s">
        <v>1719</v>
      </c>
      <c r="F29" s="63">
        <v>78239900</v>
      </c>
      <c r="G29" s="61" t="s">
        <v>1829</v>
      </c>
    </row>
    <row r="30" spans="1:7" ht="31" x14ac:dyDescent="0.35">
      <c r="A30" s="61">
        <v>14</v>
      </c>
      <c r="B30" s="62" t="s">
        <v>1720</v>
      </c>
      <c r="C30" s="62" t="s">
        <v>1721</v>
      </c>
      <c r="D30" s="62" t="s">
        <v>497</v>
      </c>
      <c r="E30" s="62" t="s">
        <v>1721</v>
      </c>
      <c r="F30" s="63">
        <v>143853000</v>
      </c>
      <c r="G30" s="61" t="s">
        <v>1829</v>
      </c>
    </row>
    <row r="31" spans="1:7" ht="31" x14ac:dyDescent="0.35">
      <c r="A31" s="61">
        <v>15</v>
      </c>
      <c r="B31" s="62" t="s">
        <v>1722</v>
      </c>
      <c r="C31" s="62" t="s">
        <v>1691</v>
      </c>
      <c r="D31" s="62" t="s">
        <v>497</v>
      </c>
      <c r="E31" s="62" t="s">
        <v>1694</v>
      </c>
      <c r="F31" s="63">
        <v>13000000</v>
      </c>
      <c r="G31" s="61" t="s">
        <v>1829</v>
      </c>
    </row>
    <row r="32" spans="1:7" ht="31" x14ac:dyDescent="0.35">
      <c r="A32" s="61">
        <v>16</v>
      </c>
      <c r="B32" s="62" t="s">
        <v>1723</v>
      </c>
      <c r="C32" s="62" t="s">
        <v>1210</v>
      </c>
      <c r="D32" s="62" t="s">
        <v>497</v>
      </c>
      <c r="E32" s="62" t="s">
        <v>1210</v>
      </c>
      <c r="F32" s="63">
        <v>1095333860</v>
      </c>
      <c r="G32" s="61" t="s">
        <v>2220</v>
      </c>
    </row>
    <row r="33" spans="1:8" ht="31" x14ac:dyDescent="0.35">
      <c r="A33" s="20">
        <v>17</v>
      </c>
      <c r="B33" s="4" t="s">
        <v>1822</v>
      </c>
      <c r="C33" s="4" t="s">
        <v>1724</v>
      </c>
      <c r="D33" s="4" t="s">
        <v>10</v>
      </c>
      <c r="E33" s="4" t="s">
        <v>1724</v>
      </c>
      <c r="F33" s="42">
        <v>113720000</v>
      </c>
      <c r="G33" s="9" t="s">
        <v>1829</v>
      </c>
    </row>
    <row r="34" spans="1:8" x14ac:dyDescent="0.35">
      <c r="A34" s="20">
        <v>18</v>
      </c>
      <c r="B34" s="4" t="s">
        <v>1822</v>
      </c>
      <c r="C34" s="4" t="s">
        <v>1725</v>
      </c>
      <c r="D34" s="4" t="s">
        <v>10</v>
      </c>
      <c r="E34" s="4" t="s">
        <v>1725</v>
      </c>
      <c r="F34" s="42">
        <v>344000000</v>
      </c>
      <c r="G34" s="9" t="s">
        <v>1829</v>
      </c>
    </row>
    <row r="35" spans="1:8" x14ac:dyDescent="0.35">
      <c r="A35" s="20">
        <v>19</v>
      </c>
      <c r="B35" s="4" t="s">
        <v>1822</v>
      </c>
      <c r="C35" s="4" t="s">
        <v>1726</v>
      </c>
      <c r="D35" s="4" t="s">
        <v>10</v>
      </c>
      <c r="E35" s="4" t="s">
        <v>1726</v>
      </c>
      <c r="F35" s="42">
        <v>79350000</v>
      </c>
      <c r="G35" s="9" t="s">
        <v>1829</v>
      </c>
      <c r="H35" s="15" t="s">
        <v>2221</v>
      </c>
    </row>
    <row r="36" spans="1:8" x14ac:dyDescent="0.35">
      <c r="A36" s="389" t="s">
        <v>1727</v>
      </c>
      <c r="B36" s="389"/>
      <c r="C36" s="389"/>
      <c r="D36" s="389"/>
      <c r="E36" s="389"/>
      <c r="F36" s="64">
        <f>SUM(F17:F35)</f>
        <v>4150193050.8900003</v>
      </c>
      <c r="G36" s="9"/>
    </row>
    <row r="37" spans="1:8" x14ac:dyDescent="0.35">
      <c r="A37" s="413" t="s">
        <v>1780</v>
      </c>
      <c r="B37" s="413"/>
      <c r="C37" s="413"/>
      <c r="D37" s="413"/>
      <c r="E37" s="413"/>
      <c r="F37" s="65"/>
      <c r="G37" s="60"/>
    </row>
    <row r="38" spans="1:8" ht="31" x14ac:dyDescent="0.35">
      <c r="A38" s="20">
        <v>1</v>
      </c>
      <c r="B38" s="4" t="s">
        <v>1110</v>
      </c>
      <c r="C38" s="46" t="s">
        <v>1762</v>
      </c>
      <c r="D38" s="46" t="s">
        <v>497</v>
      </c>
      <c r="E38" s="4" t="s">
        <v>1763</v>
      </c>
      <c r="F38" s="40">
        <v>205903000</v>
      </c>
      <c r="G38" s="20" t="s">
        <v>1829</v>
      </c>
    </row>
    <row r="39" spans="1:8" ht="46.5" x14ac:dyDescent="0.35">
      <c r="A39" s="9">
        <v>2</v>
      </c>
      <c r="B39" s="4" t="s">
        <v>1764</v>
      </c>
      <c r="C39" s="46" t="s">
        <v>1765</v>
      </c>
      <c r="D39" s="46" t="s">
        <v>497</v>
      </c>
      <c r="E39" s="4" t="s">
        <v>1766</v>
      </c>
      <c r="F39" s="40">
        <v>57640000</v>
      </c>
      <c r="G39" s="9" t="s">
        <v>1829</v>
      </c>
    </row>
    <row r="40" spans="1:8" ht="31" x14ac:dyDescent="0.35">
      <c r="A40" s="9">
        <v>3</v>
      </c>
      <c r="B40" s="4" t="s">
        <v>1717</v>
      </c>
      <c r="C40" s="46" t="s">
        <v>1767</v>
      </c>
      <c r="D40" s="46" t="s">
        <v>497</v>
      </c>
      <c r="E40" s="4" t="s">
        <v>1768</v>
      </c>
      <c r="F40" s="40">
        <v>12806000</v>
      </c>
      <c r="G40" s="9" t="s">
        <v>1829</v>
      </c>
    </row>
    <row r="41" spans="1:8" ht="31" x14ac:dyDescent="0.35">
      <c r="A41" s="9">
        <v>4</v>
      </c>
      <c r="B41" s="4" t="s">
        <v>1769</v>
      </c>
      <c r="C41" s="46" t="s">
        <v>1770</v>
      </c>
      <c r="D41" s="46" t="s">
        <v>497</v>
      </c>
      <c r="E41" s="46" t="s">
        <v>2223</v>
      </c>
      <c r="F41" s="40">
        <v>47955200</v>
      </c>
      <c r="G41" s="9" t="s">
        <v>1829</v>
      </c>
    </row>
    <row r="42" spans="1:8" ht="31" x14ac:dyDescent="0.35">
      <c r="A42" s="9">
        <v>5</v>
      </c>
      <c r="B42" s="4" t="s">
        <v>1771</v>
      </c>
      <c r="C42" s="46" t="s">
        <v>527</v>
      </c>
      <c r="D42" s="46" t="s">
        <v>497</v>
      </c>
      <c r="E42" s="4" t="s">
        <v>2222</v>
      </c>
      <c r="F42" s="40">
        <v>9746800</v>
      </c>
      <c r="G42" s="9" t="s">
        <v>1829</v>
      </c>
    </row>
    <row r="43" spans="1:8" ht="31" x14ac:dyDescent="0.35">
      <c r="A43" s="9">
        <v>6</v>
      </c>
      <c r="B43" s="4" t="s">
        <v>1772</v>
      </c>
      <c r="C43" s="46" t="s">
        <v>1773</v>
      </c>
      <c r="D43" s="46" t="s">
        <v>497</v>
      </c>
      <c r="E43" s="4" t="s">
        <v>2224</v>
      </c>
      <c r="F43" s="40">
        <v>17046958.699999999</v>
      </c>
      <c r="G43" s="9" t="s">
        <v>1829</v>
      </c>
    </row>
    <row r="44" spans="1:8" ht="31" x14ac:dyDescent="0.35">
      <c r="A44" s="9">
        <v>7</v>
      </c>
      <c r="B44" s="66" t="s">
        <v>1774</v>
      </c>
      <c r="C44" s="4" t="s">
        <v>1715</v>
      </c>
      <c r="D44" s="46" t="s">
        <v>497</v>
      </c>
      <c r="E44" s="4" t="s">
        <v>1775</v>
      </c>
      <c r="F44" s="40">
        <v>25576000</v>
      </c>
      <c r="G44" s="9" t="s">
        <v>1829</v>
      </c>
    </row>
    <row r="45" spans="1:8" ht="31" x14ac:dyDescent="0.35">
      <c r="A45" s="9">
        <v>8</v>
      </c>
      <c r="B45" s="4" t="s">
        <v>1822</v>
      </c>
      <c r="C45" s="4" t="s">
        <v>1776</v>
      </c>
      <c r="D45" s="4" t="s">
        <v>10</v>
      </c>
      <c r="E45" s="4" t="s">
        <v>1776</v>
      </c>
      <c r="F45" s="40">
        <v>14890000</v>
      </c>
      <c r="G45" s="9" t="s">
        <v>1829</v>
      </c>
    </row>
    <row r="46" spans="1:8" x14ac:dyDescent="0.35">
      <c r="A46" s="9">
        <v>9</v>
      </c>
      <c r="B46" s="4" t="s">
        <v>1822</v>
      </c>
      <c r="C46" s="4" t="s">
        <v>1777</v>
      </c>
      <c r="D46" s="4" t="s">
        <v>10</v>
      </c>
      <c r="E46" s="4" t="s">
        <v>1777</v>
      </c>
      <c r="F46" s="40">
        <v>2500000</v>
      </c>
      <c r="G46" s="9" t="s">
        <v>1829</v>
      </c>
    </row>
    <row r="47" spans="1:8" x14ac:dyDescent="0.35">
      <c r="A47" s="9">
        <v>10</v>
      </c>
      <c r="B47" s="4" t="s">
        <v>1822</v>
      </c>
      <c r="C47" s="4" t="s">
        <v>1777</v>
      </c>
      <c r="D47" s="4" t="s">
        <v>10</v>
      </c>
      <c r="E47" s="4" t="s">
        <v>1777</v>
      </c>
      <c r="F47" s="40">
        <v>2500000</v>
      </c>
      <c r="G47" s="9" t="s">
        <v>1829</v>
      </c>
    </row>
    <row r="48" spans="1:8" x14ac:dyDescent="0.35">
      <c r="A48" s="9">
        <v>11</v>
      </c>
      <c r="B48" s="4" t="s">
        <v>1822</v>
      </c>
      <c r="C48" s="4" t="s">
        <v>1778</v>
      </c>
      <c r="D48" s="4" t="s">
        <v>10</v>
      </c>
      <c r="E48" s="4" t="s">
        <v>1778</v>
      </c>
      <c r="F48" s="40">
        <v>7800000</v>
      </c>
      <c r="G48" s="9" t="s">
        <v>1829</v>
      </c>
    </row>
    <row r="49" spans="1:7" x14ac:dyDescent="0.35">
      <c r="A49" s="9">
        <v>12</v>
      </c>
      <c r="B49" s="4" t="s">
        <v>1822</v>
      </c>
      <c r="C49" s="4" t="s">
        <v>1778</v>
      </c>
      <c r="D49" s="4" t="s">
        <v>10</v>
      </c>
      <c r="E49" s="4" t="s">
        <v>1778</v>
      </c>
      <c r="F49" s="40">
        <v>7800000</v>
      </c>
      <c r="G49" s="9" t="s">
        <v>1829</v>
      </c>
    </row>
    <row r="50" spans="1:7" x14ac:dyDescent="0.35">
      <c r="A50" s="9">
        <v>13</v>
      </c>
      <c r="B50" s="4" t="s">
        <v>1822</v>
      </c>
      <c r="C50" s="4" t="s">
        <v>261</v>
      </c>
      <c r="D50" s="4" t="s">
        <v>10</v>
      </c>
      <c r="E50" s="4" t="s">
        <v>261</v>
      </c>
      <c r="F50" s="40">
        <v>4850000</v>
      </c>
      <c r="G50" s="9" t="s">
        <v>1829</v>
      </c>
    </row>
    <row r="51" spans="1:7" x14ac:dyDescent="0.35">
      <c r="A51" s="9">
        <v>14</v>
      </c>
      <c r="B51" s="4" t="s">
        <v>1822</v>
      </c>
      <c r="C51" s="4" t="s">
        <v>261</v>
      </c>
      <c r="D51" s="4" t="s">
        <v>10</v>
      </c>
      <c r="E51" s="4" t="s">
        <v>261</v>
      </c>
      <c r="F51" s="40">
        <v>4850000</v>
      </c>
      <c r="G51" s="9" t="s">
        <v>1829</v>
      </c>
    </row>
    <row r="52" spans="1:7" x14ac:dyDescent="0.35">
      <c r="A52" s="9">
        <v>15</v>
      </c>
      <c r="B52" s="4" t="s">
        <v>1822</v>
      </c>
      <c r="C52" s="4" t="s">
        <v>1779</v>
      </c>
      <c r="D52" s="4" t="s">
        <v>10</v>
      </c>
      <c r="E52" s="4" t="s">
        <v>1779</v>
      </c>
      <c r="F52" s="40">
        <v>1200000</v>
      </c>
      <c r="G52" s="9" t="s">
        <v>1829</v>
      </c>
    </row>
    <row r="53" spans="1:7" x14ac:dyDescent="0.35">
      <c r="A53" s="9">
        <v>16</v>
      </c>
      <c r="B53" s="4" t="s">
        <v>1822</v>
      </c>
      <c r="C53" s="4" t="s">
        <v>1779</v>
      </c>
      <c r="D53" s="4" t="s">
        <v>10</v>
      </c>
      <c r="E53" s="4" t="s">
        <v>1779</v>
      </c>
      <c r="F53" s="40">
        <v>11930000</v>
      </c>
      <c r="G53" s="9" t="s">
        <v>1829</v>
      </c>
    </row>
    <row r="54" spans="1:7" x14ac:dyDescent="0.35">
      <c r="A54" s="9">
        <v>17</v>
      </c>
      <c r="B54" s="4" t="s">
        <v>1822</v>
      </c>
      <c r="C54" s="4" t="s">
        <v>1779</v>
      </c>
      <c r="D54" s="4" t="s">
        <v>10</v>
      </c>
      <c r="E54" s="4" t="s">
        <v>1779</v>
      </c>
      <c r="F54" s="40">
        <v>11930000</v>
      </c>
      <c r="G54" s="9" t="s">
        <v>1829</v>
      </c>
    </row>
    <row r="55" spans="1:7" x14ac:dyDescent="0.35">
      <c r="A55" s="9"/>
      <c r="B55" s="431" t="s">
        <v>1818</v>
      </c>
      <c r="C55" s="431"/>
      <c r="D55" s="431"/>
      <c r="E55" s="431"/>
      <c r="F55" s="41">
        <f>SUM(F38:F54)</f>
        <v>446923958.69999999</v>
      </c>
      <c r="G55" s="9"/>
    </row>
    <row r="56" spans="1:7" x14ac:dyDescent="0.35">
      <c r="A56" s="413" t="s">
        <v>1761</v>
      </c>
      <c r="B56" s="413"/>
      <c r="C56" s="413"/>
      <c r="D56" s="413"/>
      <c r="E56" s="413"/>
      <c r="F56" s="60"/>
      <c r="G56" s="60"/>
    </row>
    <row r="57" spans="1:7" ht="31" x14ac:dyDescent="0.35">
      <c r="A57" s="20">
        <v>1</v>
      </c>
      <c r="B57" s="4" t="s">
        <v>1728</v>
      </c>
      <c r="C57" s="4" t="s">
        <v>1695</v>
      </c>
      <c r="D57" s="4" t="s">
        <v>497</v>
      </c>
      <c r="E57" s="4" t="s">
        <v>2225</v>
      </c>
      <c r="F57" s="40">
        <v>607716000</v>
      </c>
      <c r="G57" s="20" t="s">
        <v>1829</v>
      </c>
    </row>
    <row r="58" spans="1:7" ht="31" x14ac:dyDescent="0.35">
      <c r="A58" s="9">
        <v>2</v>
      </c>
      <c r="B58" s="10" t="s">
        <v>1729</v>
      </c>
      <c r="C58" s="10" t="s">
        <v>1730</v>
      </c>
      <c r="D58" s="4" t="s">
        <v>497</v>
      </c>
      <c r="E58" s="10" t="s">
        <v>2226</v>
      </c>
      <c r="F58" s="43">
        <v>824713000</v>
      </c>
      <c r="G58" s="9" t="s">
        <v>1829</v>
      </c>
    </row>
    <row r="59" spans="1:7" ht="31" x14ac:dyDescent="0.35">
      <c r="A59" s="9">
        <v>3</v>
      </c>
      <c r="B59" s="10" t="s">
        <v>1731</v>
      </c>
      <c r="C59" s="10" t="s">
        <v>1730</v>
      </c>
      <c r="D59" s="4" t="s">
        <v>497</v>
      </c>
      <c r="E59" s="10" t="s">
        <v>1730</v>
      </c>
      <c r="F59" s="40">
        <v>516598000</v>
      </c>
      <c r="G59" s="9" t="s">
        <v>1829</v>
      </c>
    </row>
    <row r="60" spans="1:7" x14ac:dyDescent="0.35">
      <c r="A60" s="9">
        <v>4</v>
      </c>
      <c r="B60" s="10" t="s">
        <v>1732</v>
      </c>
      <c r="C60" s="10" t="s">
        <v>1733</v>
      </c>
      <c r="D60" s="4" t="s">
        <v>497</v>
      </c>
      <c r="E60" s="10" t="s">
        <v>1733</v>
      </c>
      <c r="F60" s="42">
        <v>261740000</v>
      </c>
      <c r="G60" s="9" t="s">
        <v>1829</v>
      </c>
    </row>
    <row r="61" spans="1:7" ht="31" x14ac:dyDescent="0.35">
      <c r="A61" s="20">
        <v>5</v>
      </c>
      <c r="B61" s="10" t="s">
        <v>1734</v>
      </c>
      <c r="C61" s="10" t="s">
        <v>1735</v>
      </c>
      <c r="D61" s="4" t="s">
        <v>497</v>
      </c>
      <c r="E61" s="10" t="s">
        <v>1735</v>
      </c>
      <c r="F61" s="42">
        <v>295349500</v>
      </c>
      <c r="G61" s="9" t="s">
        <v>1829</v>
      </c>
    </row>
    <row r="62" spans="1:7" ht="31" x14ac:dyDescent="0.35">
      <c r="A62" s="9">
        <v>6</v>
      </c>
      <c r="B62" s="10" t="s">
        <v>1702</v>
      </c>
      <c r="C62" s="10" t="s">
        <v>1736</v>
      </c>
      <c r="D62" s="4" t="s">
        <v>497</v>
      </c>
      <c r="E62" s="10" t="s">
        <v>1736</v>
      </c>
      <c r="F62" s="42">
        <v>295612000</v>
      </c>
      <c r="G62" s="9" t="s">
        <v>1829</v>
      </c>
    </row>
    <row r="63" spans="1:7" ht="31" x14ac:dyDescent="0.35">
      <c r="A63" s="9">
        <v>7</v>
      </c>
      <c r="B63" s="10" t="s">
        <v>1737</v>
      </c>
      <c r="C63" s="10" t="s">
        <v>1736</v>
      </c>
      <c r="D63" s="4" t="s">
        <v>497</v>
      </c>
      <c r="E63" s="10" t="s">
        <v>1736</v>
      </c>
      <c r="F63" s="42">
        <v>2000000</v>
      </c>
      <c r="G63" s="9" t="s">
        <v>1829</v>
      </c>
    </row>
    <row r="64" spans="1:7" ht="31" x14ac:dyDescent="0.35">
      <c r="A64" s="9">
        <v>8</v>
      </c>
      <c r="B64" s="10" t="s">
        <v>1711</v>
      </c>
      <c r="C64" s="10" t="s">
        <v>1738</v>
      </c>
      <c r="D64" s="4" t="s">
        <v>497</v>
      </c>
      <c r="E64" s="10" t="s">
        <v>1738</v>
      </c>
      <c r="F64" s="42">
        <v>7495000</v>
      </c>
      <c r="G64" s="9" t="s">
        <v>1829</v>
      </c>
    </row>
    <row r="65" spans="1:7" ht="31" x14ac:dyDescent="0.35">
      <c r="A65" s="20">
        <v>9</v>
      </c>
      <c r="B65" s="10" t="s">
        <v>1739</v>
      </c>
      <c r="C65" s="10" t="s">
        <v>1740</v>
      </c>
      <c r="D65" s="4" t="s">
        <v>497</v>
      </c>
      <c r="E65" s="10" t="s">
        <v>1740</v>
      </c>
      <c r="F65" s="42">
        <v>14698673.75</v>
      </c>
      <c r="G65" s="9" t="s">
        <v>1829</v>
      </c>
    </row>
    <row r="66" spans="1:7" ht="31" x14ac:dyDescent="0.35">
      <c r="A66" s="9">
        <v>10</v>
      </c>
      <c r="B66" s="10" t="s">
        <v>1698</v>
      </c>
      <c r="C66" s="10" t="s">
        <v>1741</v>
      </c>
      <c r="D66" s="4" t="s">
        <v>497</v>
      </c>
      <c r="E66" s="10" t="s">
        <v>1741</v>
      </c>
      <c r="F66" s="42">
        <v>80238600</v>
      </c>
      <c r="G66" s="9" t="s">
        <v>1829</v>
      </c>
    </row>
    <row r="67" spans="1:7" ht="31" x14ac:dyDescent="0.35">
      <c r="A67" s="20">
        <v>11</v>
      </c>
      <c r="B67" s="10" t="s">
        <v>1742</v>
      </c>
      <c r="C67" s="10" t="s">
        <v>1743</v>
      </c>
      <c r="D67" s="4" t="s">
        <v>497</v>
      </c>
      <c r="E67" s="10" t="s">
        <v>2227</v>
      </c>
      <c r="F67" s="42">
        <v>69694500</v>
      </c>
      <c r="G67" s="9" t="s">
        <v>1829</v>
      </c>
    </row>
    <row r="68" spans="1:7" ht="31" x14ac:dyDescent="0.35">
      <c r="A68" s="9">
        <v>12</v>
      </c>
      <c r="B68" s="10" t="s">
        <v>1744</v>
      </c>
      <c r="C68" s="10" t="s">
        <v>1745</v>
      </c>
      <c r="D68" s="4" t="s">
        <v>497</v>
      </c>
      <c r="E68" s="10" t="s">
        <v>1745</v>
      </c>
      <c r="F68" s="42">
        <v>53452200</v>
      </c>
      <c r="G68" s="9" t="s">
        <v>1829</v>
      </c>
    </row>
    <row r="69" spans="1:7" x14ac:dyDescent="0.35">
      <c r="A69" s="20">
        <v>13</v>
      </c>
      <c r="B69" s="10" t="s">
        <v>1746</v>
      </c>
      <c r="C69" s="10" t="s">
        <v>1747</v>
      </c>
      <c r="D69" s="4" t="s">
        <v>497</v>
      </c>
      <c r="E69" s="10" t="s">
        <v>1747</v>
      </c>
      <c r="F69" s="42">
        <v>332159066.35000002</v>
      </c>
      <c r="G69" s="9" t="s">
        <v>1829</v>
      </c>
    </row>
    <row r="70" spans="1:7" ht="31" x14ac:dyDescent="0.35">
      <c r="A70" s="9">
        <v>14</v>
      </c>
      <c r="B70" s="10" t="s">
        <v>1748</v>
      </c>
      <c r="C70" s="10" t="s">
        <v>1749</v>
      </c>
      <c r="D70" s="4" t="s">
        <v>497</v>
      </c>
      <c r="E70" s="10" t="s">
        <v>1749</v>
      </c>
      <c r="F70" s="42">
        <v>82065700</v>
      </c>
      <c r="G70" s="9" t="s">
        <v>1829</v>
      </c>
    </row>
    <row r="71" spans="1:7" ht="31" x14ac:dyDescent="0.35">
      <c r="A71" s="20">
        <v>15</v>
      </c>
      <c r="B71" s="10" t="s">
        <v>1750</v>
      </c>
      <c r="C71" s="10" t="s">
        <v>485</v>
      </c>
      <c r="D71" s="4" t="s">
        <v>497</v>
      </c>
      <c r="E71" s="10" t="s">
        <v>485</v>
      </c>
      <c r="F71" s="42">
        <v>160389465.55000001</v>
      </c>
      <c r="G71" s="9" t="s">
        <v>1829</v>
      </c>
    </row>
    <row r="72" spans="1:7" ht="31" x14ac:dyDescent="0.35">
      <c r="A72" s="9">
        <v>16</v>
      </c>
      <c r="B72" s="10" t="s">
        <v>1751</v>
      </c>
      <c r="C72" s="10" t="s">
        <v>1752</v>
      </c>
      <c r="D72" s="4" t="s">
        <v>497</v>
      </c>
      <c r="E72" s="10" t="s">
        <v>1707</v>
      </c>
      <c r="F72" s="42">
        <v>83512100</v>
      </c>
      <c r="G72" s="9" t="s">
        <v>1829</v>
      </c>
    </row>
    <row r="73" spans="1:7" ht="31" x14ac:dyDescent="0.35">
      <c r="A73" s="20">
        <v>17</v>
      </c>
      <c r="B73" s="4" t="s">
        <v>1756</v>
      </c>
      <c r="C73" s="4" t="s">
        <v>1757</v>
      </c>
      <c r="D73" s="4" t="s">
        <v>10</v>
      </c>
      <c r="E73" s="4" t="s">
        <v>1757</v>
      </c>
      <c r="F73" s="42">
        <v>129550000</v>
      </c>
      <c r="G73" s="9" t="s">
        <v>1829</v>
      </c>
    </row>
    <row r="74" spans="1:7" x14ac:dyDescent="0.35">
      <c r="A74" s="9">
        <v>18</v>
      </c>
      <c r="B74" s="4" t="s">
        <v>1756</v>
      </c>
      <c r="C74" s="10" t="s">
        <v>1758</v>
      </c>
      <c r="D74" s="10" t="s">
        <v>10</v>
      </c>
      <c r="E74" s="10" t="s">
        <v>1758</v>
      </c>
      <c r="F74" s="42">
        <v>120515000</v>
      </c>
      <c r="G74" s="9" t="s">
        <v>1829</v>
      </c>
    </row>
    <row r="75" spans="1:7" ht="31" x14ac:dyDescent="0.35">
      <c r="A75" s="20">
        <v>19</v>
      </c>
      <c r="B75" s="4" t="s">
        <v>1756</v>
      </c>
      <c r="C75" s="10" t="s">
        <v>1759</v>
      </c>
      <c r="D75" s="10" t="s">
        <v>10</v>
      </c>
      <c r="E75" s="10" t="s">
        <v>1759</v>
      </c>
      <c r="F75" s="42">
        <v>591700000</v>
      </c>
      <c r="G75" s="9" t="s">
        <v>1829</v>
      </c>
    </row>
    <row r="76" spans="1:7" ht="31" x14ac:dyDescent="0.35">
      <c r="A76" s="9">
        <v>20</v>
      </c>
      <c r="B76" s="44" t="s">
        <v>1753</v>
      </c>
      <c r="C76" s="10" t="s">
        <v>1754</v>
      </c>
      <c r="D76" s="10" t="s">
        <v>497</v>
      </c>
      <c r="E76" s="10" t="s">
        <v>1754</v>
      </c>
      <c r="F76" s="42">
        <v>905974896.70000005</v>
      </c>
      <c r="G76" s="9" t="s">
        <v>1829</v>
      </c>
    </row>
    <row r="77" spans="1:7" x14ac:dyDescent="0.35">
      <c r="A77" s="9"/>
      <c r="B77" s="412" t="s">
        <v>1755</v>
      </c>
      <c r="C77" s="412"/>
      <c r="D77" s="412"/>
      <c r="E77" s="412"/>
      <c r="F77" s="45">
        <f>SUM(F38:F76)</f>
        <v>6329021619.75</v>
      </c>
      <c r="G77" s="9"/>
    </row>
    <row r="78" spans="1:7" x14ac:dyDescent="0.35">
      <c r="A78" s="413" t="s">
        <v>1805</v>
      </c>
      <c r="B78" s="413"/>
      <c r="C78" s="413"/>
      <c r="D78" s="413"/>
      <c r="E78" s="413"/>
      <c r="F78" s="60"/>
      <c r="G78" s="60"/>
    </row>
    <row r="79" spans="1:7" ht="46.5" x14ac:dyDescent="0.35">
      <c r="A79" s="20">
        <v>1</v>
      </c>
      <c r="B79" s="4" t="s">
        <v>1781</v>
      </c>
      <c r="C79" s="4" t="s">
        <v>529</v>
      </c>
      <c r="D79" s="4" t="s">
        <v>497</v>
      </c>
      <c r="E79" s="4" t="s">
        <v>1782</v>
      </c>
      <c r="F79" s="40">
        <v>242874000</v>
      </c>
      <c r="G79" s="20" t="s">
        <v>2228</v>
      </c>
    </row>
    <row r="80" spans="1:7" x14ac:dyDescent="0.35">
      <c r="A80" s="9">
        <v>2</v>
      </c>
      <c r="B80" s="10" t="s">
        <v>1783</v>
      </c>
      <c r="C80" s="10" t="s">
        <v>1784</v>
      </c>
      <c r="D80" s="4" t="s">
        <v>497</v>
      </c>
      <c r="E80" s="4" t="s">
        <v>2229</v>
      </c>
      <c r="F80" s="43">
        <v>24243750</v>
      </c>
      <c r="G80" s="9" t="s">
        <v>1829</v>
      </c>
    </row>
    <row r="81" spans="1:7" ht="46.5" x14ac:dyDescent="0.35">
      <c r="A81" s="9">
        <v>3</v>
      </c>
      <c r="B81" s="10" t="s">
        <v>1785</v>
      </c>
      <c r="C81" s="10" t="s">
        <v>1786</v>
      </c>
      <c r="D81" s="4" t="s">
        <v>497</v>
      </c>
      <c r="E81" s="4" t="s">
        <v>1782</v>
      </c>
      <c r="F81" s="40">
        <v>71240256.650000006</v>
      </c>
      <c r="G81" s="9" t="s">
        <v>1829</v>
      </c>
    </row>
    <row r="82" spans="1:7" ht="31" x14ac:dyDescent="0.35">
      <c r="A82" s="9">
        <v>4</v>
      </c>
      <c r="B82" s="10" t="s">
        <v>1787</v>
      </c>
      <c r="C82" s="10" t="s">
        <v>1788</v>
      </c>
      <c r="D82" s="4" t="s">
        <v>497</v>
      </c>
      <c r="E82" s="10" t="s">
        <v>1788</v>
      </c>
      <c r="F82" s="42">
        <v>2200000</v>
      </c>
      <c r="G82" s="9" t="s">
        <v>1829</v>
      </c>
    </row>
    <row r="83" spans="1:7" ht="31" x14ac:dyDescent="0.35">
      <c r="A83" s="9">
        <v>5</v>
      </c>
      <c r="B83" s="10" t="s">
        <v>1701</v>
      </c>
      <c r="C83" s="10" t="s">
        <v>1788</v>
      </c>
      <c r="D83" s="4" t="s">
        <v>497</v>
      </c>
      <c r="E83" s="10" t="s">
        <v>1788</v>
      </c>
      <c r="F83" s="42">
        <v>122800000</v>
      </c>
      <c r="G83" s="9" t="s">
        <v>1829</v>
      </c>
    </row>
    <row r="84" spans="1:7" ht="31" x14ac:dyDescent="0.35">
      <c r="A84" s="9">
        <v>6</v>
      </c>
      <c r="B84" s="10" t="s">
        <v>1702</v>
      </c>
      <c r="C84" s="10" t="s">
        <v>1789</v>
      </c>
      <c r="D84" s="4" t="s">
        <v>497</v>
      </c>
      <c r="E84" s="10" t="s">
        <v>1789</v>
      </c>
      <c r="F84" s="42">
        <v>98098400</v>
      </c>
      <c r="G84" s="170" t="s">
        <v>2231</v>
      </c>
    </row>
    <row r="85" spans="1:7" ht="46.5" x14ac:dyDescent="0.35">
      <c r="A85" s="9">
        <v>7</v>
      </c>
      <c r="B85" s="10" t="s">
        <v>1790</v>
      </c>
      <c r="C85" s="10" t="s">
        <v>1791</v>
      </c>
      <c r="D85" s="4" t="s">
        <v>497</v>
      </c>
      <c r="E85" s="4" t="s">
        <v>1782</v>
      </c>
      <c r="F85" s="42">
        <v>297200000</v>
      </c>
      <c r="G85" s="9" t="s">
        <v>2228</v>
      </c>
    </row>
    <row r="86" spans="1:7" ht="46.5" x14ac:dyDescent="0.35">
      <c r="A86" s="9">
        <v>8</v>
      </c>
      <c r="B86" s="10" t="s">
        <v>1792</v>
      </c>
      <c r="C86" s="10" t="s">
        <v>1709</v>
      </c>
      <c r="D86" s="4" t="s">
        <v>497</v>
      </c>
      <c r="E86" s="4" t="s">
        <v>1782</v>
      </c>
      <c r="F86" s="42">
        <v>16997909.039999999</v>
      </c>
      <c r="G86" s="9" t="s">
        <v>2230</v>
      </c>
    </row>
    <row r="87" spans="1:7" ht="31" x14ac:dyDescent="0.35">
      <c r="A87" s="9">
        <v>9</v>
      </c>
      <c r="B87" s="10" t="s">
        <v>1711</v>
      </c>
      <c r="C87" s="10" t="s">
        <v>1793</v>
      </c>
      <c r="D87" s="4" t="s">
        <v>497</v>
      </c>
      <c r="E87" s="4" t="s">
        <v>2232</v>
      </c>
      <c r="F87" s="42">
        <v>2970000</v>
      </c>
      <c r="G87" s="9" t="s">
        <v>1829</v>
      </c>
    </row>
    <row r="88" spans="1:7" ht="31" x14ac:dyDescent="0.35">
      <c r="A88" s="9">
        <v>10</v>
      </c>
      <c r="B88" s="10" t="s">
        <v>1748</v>
      </c>
      <c r="C88" s="10" t="s">
        <v>1794</v>
      </c>
      <c r="D88" s="4" t="s">
        <v>497</v>
      </c>
      <c r="E88" s="4" t="s">
        <v>2233</v>
      </c>
      <c r="F88" s="42">
        <v>60513000</v>
      </c>
      <c r="G88" s="9" t="s">
        <v>1829</v>
      </c>
    </row>
    <row r="89" spans="1:7" ht="46.5" x14ac:dyDescent="0.35">
      <c r="A89" s="9">
        <v>11</v>
      </c>
      <c r="B89" s="10" t="s">
        <v>1795</v>
      </c>
      <c r="C89" s="10" t="s">
        <v>1796</v>
      </c>
      <c r="D89" s="4" t="s">
        <v>497</v>
      </c>
      <c r="E89" s="4" t="s">
        <v>1782</v>
      </c>
      <c r="F89" s="42">
        <v>42521400</v>
      </c>
      <c r="G89" s="9" t="s">
        <v>2228</v>
      </c>
    </row>
    <row r="90" spans="1:7" ht="46.5" x14ac:dyDescent="0.35">
      <c r="A90" s="9">
        <v>12</v>
      </c>
      <c r="B90" s="10" t="s">
        <v>1797</v>
      </c>
      <c r="C90" s="10" t="s">
        <v>1798</v>
      </c>
      <c r="D90" s="4" t="s">
        <v>497</v>
      </c>
      <c r="E90" s="4" t="s">
        <v>1782</v>
      </c>
      <c r="F90" s="42">
        <v>73016300</v>
      </c>
      <c r="G90" s="9" t="s">
        <v>2228</v>
      </c>
    </row>
    <row r="91" spans="1:7" ht="46.5" x14ac:dyDescent="0.35">
      <c r="A91" s="9">
        <v>13</v>
      </c>
      <c r="B91" s="10" t="s">
        <v>1751</v>
      </c>
      <c r="C91" s="10" t="s">
        <v>1706</v>
      </c>
      <c r="D91" s="4" t="s">
        <v>497</v>
      </c>
      <c r="E91" s="4" t="s">
        <v>1782</v>
      </c>
      <c r="F91" s="42">
        <v>62833248.880000003</v>
      </c>
      <c r="G91" s="9" t="s">
        <v>2228</v>
      </c>
    </row>
    <row r="92" spans="1:7" x14ac:dyDescent="0.35">
      <c r="A92" s="9">
        <v>14</v>
      </c>
      <c r="B92" s="10" t="s">
        <v>1799</v>
      </c>
      <c r="C92" s="10" t="s">
        <v>1800</v>
      </c>
      <c r="D92" s="4" t="s">
        <v>497</v>
      </c>
      <c r="E92" s="4" t="s">
        <v>2234</v>
      </c>
      <c r="F92" s="42">
        <v>146712592</v>
      </c>
      <c r="G92" s="9" t="s">
        <v>1829</v>
      </c>
    </row>
    <row r="93" spans="1:7" ht="46.5" x14ac:dyDescent="0.35">
      <c r="A93" s="9">
        <v>15</v>
      </c>
      <c r="B93" s="10" t="s">
        <v>1728</v>
      </c>
      <c r="C93" s="10" t="s">
        <v>1695</v>
      </c>
      <c r="D93" s="4" t="s">
        <v>497</v>
      </c>
      <c r="E93" s="4" t="s">
        <v>1782</v>
      </c>
      <c r="F93" s="42">
        <v>207945000</v>
      </c>
      <c r="G93" s="9" t="s">
        <v>2228</v>
      </c>
    </row>
    <row r="94" spans="1:7" x14ac:dyDescent="0.35">
      <c r="A94" s="20">
        <v>16</v>
      </c>
      <c r="B94" s="4" t="s">
        <v>1756</v>
      </c>
      <c r="C94" s="4" t="s">
        <v>1801</v>
      </c>
      <c r="D94" s="4" t="s">
        <v>10</v>
      </c>
      <c r="E94" s="4" t="s">
        <v>1801</v>
      </c>
      <c r="F94" s="42">
        <v>76884440</v>
      </c>
      <c r="G94" s="9" t="s">
        <v>1829</v>
      </c>
    </row>
    <row r="95" spans="1:7" x14ac:dyDescent="0.35">
      <c r="A95" s="20">
        <v>17</v>
      </c>
      <c r="B95" s="4" t="s">
        <v>1756</v>
      </c>
      <c r="C95" s="4" t="s">
        <v>1802</v>
      </c>
      <c r="D95" s="4" t="s">
        <v>10</v>
      </c>
      <c r="E95" s="4" t="s">
        <v>1802</v>
      </c>
      <c r="F95" s="40">
        <v>39484326</v>
      </c>
      <c r="G95" s="9" t="s">
        <v>1829</v>
      </c>
    </row>
    <row r="96" spans="1:7" x14ac:dyDescent="0.35">
      <c r="A96" s="9">
        <v>18</v>
      </c>
      <c r="B96" s="4" t="s">
        <v>1756</v>
      </c>
      <c r="C96" s="10" t="s">
        <v>1803</v>
      </c>
      <c r="D96" s="10" t="s">
        <v>10</v>
      </c>
      <c r="E96" s="10" t="s">
        <v>1803</v>
      </c>
      <c r="F96" s="42">
        <v>142538648</v>
      </c>
      <c r="G96" s="9" t="s">
        <v>1829</v>
      </c>
    </row>
    <row r="97" spans="1:7" ht="31" x14ac:dyDescent="0.35">
      <c r="A97" s="9">
        <v>19</v>
      </c>
      <c r="B97" s="4" t="s">
        <v>1756</v>
      </c>
      <c r="C97" s="10" t="s">
        <v>1804</v>
      </c>
      <c r="D97" s="10" t="s">
        <v>10</v>
      </c>
      <c r="E97" s="10" t="s">
        <v>1804</v>
      </c>
      <c r="F97" s="42">
        <v>93480440</v>
      </c>
      <c r="G97" s="9" t="s">
        <v>1829</v>
      </c>
    </row>
    <row r="98" spans="1:7" ht="31" x14ac:dyDescent="0.35">
      <c r="A98" s="287">
        <v>20</v>
      </c>
      <c r="B98" s="286" t="s">
        <v>1110</v>
      </c>
      <c r="C98" s="10" t="s">
        <v>1773</v>
      </c>
      <c r="D98" s="10" t="s">
        <v>497</v>
      </c>
      <c r="E98" s="10" t="s">
        <v>2241</v>
      </c>
      <c r="F98" s="42">
        <v>153001086.59999999</v>
      </c>
      <c r="G98" s="170"/>
    </row>
    <row r="99" spans="1:7" x14ac:dyDescent="0.35">
      <c r="A99" s="412" t="s">
        <v>1819</v>
      </c>
      <c r="B99" s="412"/>
      <c r="C99" s="412"/>
      <c r="D99" s="412"/>
      <c r="E99" s="412"/>
      <c r="F99" s="45">
        <f>SUM(F79:F98)</f>
        <v>1977554797.1699998</v>
      </c>
      <c r="G99" s="9"/>
    </row>
    <row r="100" spans="1:7" x14ac:dyDescent="0.35">
      <c r="A100" s="413" t="s">
        <v>1817</v>
      </c>
      <c r="B100" s="413"/>
      <c r="C100" s="413"/>
      <c r="D100" s="413"/>
      <c r="E100" s="413"/>
      <c r="F100" s="60"/>
      <c r="G100" s="60"/>
    </row>
    <row r="101" spans="1:7" ht="31" x14ac:dyDescent="0.35">
      <c r="A101" s="20">
        <v>1</v>
      </c>
      <c r="B101" s="4" t="s">
        <v>1693</v>
      </c>
      <c r="C101" s="4" t="s">
        <v>1806</v>
      </c>
      <c r="D101" s="4" t="s">
        <v>497</v>
      </c>
      <c r="E101" s="4" t="s">
        <v>1807</v>
      </c>
      <c r="F101" s="40">
        <v>1047498735</v>
      </c>
      <c r="G101" s="20" t="s">
        <v>1829</v>
      </c>
    </row>
    <row r="102" spans="1:7" ht="31" x14ac:dyDescent="0.35">
      <c r="A102" s="20">
        <v>2</v>
      </c>
      <c r="B102" s="4" t="s">
        <v>1690</v>
      </c>
      <c r="C102" s="4" t="s">
        <v>1808</v>
      </c>
      <c r="D102" s="4" t="s">
        <v>497</v>
      </c>
      <c r="E102" s="4" t="s">
        <v>1809</v>
      </c>
      <c r="F102" s="40">
        <v>138810000</v>
      </c>
      <c r="G102" s="9" t="s">
        <v>1829</v>
      </c>
    </row>
    <row r="103" spans="1:7" ht="31" x14ac:dyDescent="0.35">
      <c r="A103" s="20">
        <v>3</v>
      </c>
      <c r="B103" s="4" t="s">
        <v>1099</v>
      </c>
      <c r="C103" s="4" t="s">
        <v>1695</v>
      </c>
      <c r="D103" s="4" t="s">
        <v>497</v>
      </c>
      <c r="E103" s="4" t="s">
        <v>2235</v>
      </c>
      <c r="F103" s="40">
        <v>661878000</v>
      </c>
      <c r="G103" s="9" t="s">
        <v>1829</v>
      </c>
    </row>
    <row r="104" spans="1:7" ht="31" x14ac:dyDescent="0.35">
      <c r="A104" s="20">
        <v>4</v>
      </c>
      <c r="B104" s="4" t="s">
        <v>1708</v>
      </c>
      <c r="C104" s="4" t="s">
        <v>1709</v>
      </c>
      <c r="D104" s="4" t="s">
        <v>497</v>
      </c>
      <c r="E104" s="4" t="s">
        <v>1710</v>
      </c>
      <c r="F104" s="40">
        <v>332159066.55000001</v>
      </c>
      <c r="G104" s="9" t="s">
        <v>1829</v>
      </c>
    </row>
    <row r="105" spans="1:7" ht="31" x14ac:dyDescent="0.35">
      <c r="A105" s="20">
        <v>5</v>
      </c>
      <c r="B105" s="4" t="s">
        <v>1753</v>
      </c>
      <c r="C105" s="4" t="s">
        <v>1210</v>
      </c>
      <c r="D105" s="4" t="s">
        <v>497</v>
      </c>
      <c r="E105" s="4" t="s">
        <v>2236</v>
      </c>
      <c r="F105" s="40">
        <v>917293896.74000001</v>
      </c>
      <c r="G105" s="9" t="s">
        <v>1829</v>
      </c>
    </row>
    <row r="106" spans="1:7" x14ac:dyDescent="0.35">
      <c r="A106" s="20">
        <v>6</v>
      </c>
      <c r="B106" s="4" t="s">
        <v>1714</v>
      </c>
      <c r="C106" s="4" t="s">
        <v>1715</v>
      </c>
      <c r="D106" s="4" t="s">
        <v>497</v>
      </c>
      <c r="E106" s="4" t="s">
        <v>1716</v>
      </c>
      <c r="F106" s="40">
        <v>82065700</v>
      </c>
      <c r="G106" s="9" t="s">
        <v>1829</v>
      </c>
    </row>
    <row r="107" spans="1:7" ht="31" x14ac:dyDescent="0.35">
      <c r="A107" s="20">
        <v>7</v>
      </c>
      <c r="B107" s="4" t="s">
        <v>1705</v>
      </c>
      <c r="C107" s="4" t="s">
        <v>1706</v>
      </c>
      <c r="D107" s="4" t="s">
        <v>497</v>
      </c>
      <c r="E107" s="4" t="s">
        <v>1707</v>
      </c>
      <c r="F107" s="40">
        <v>83512100</v>
      </c>
      <c r="G107" s="9" t="s">
        <v>1829</v>
      </c>
    </row>
    <row r="108" spans="1:7" ht="31" x14ac:dyDescent="0.35">
      <c r="A108" s="20">
        <v>8</v>
      </c>
      <c r="B108" s="4" t="s">
        <v>1717</v>
      </c>
      <c r="C108" s="4" t="s">
        <v>1718</v>
      </c>
      <c r="D108" s="4" t="s">
        <v>497</v>
      </c>
      <c r="E108" s="4" t="s">
        <v>1719</v>
      </c>
      <c r="F108" s="40">
        <v>69694500</v>
      </c>
      <c r="G108" s="9" t="s">
        <v>1829</v>
      </c>
    </row>
    <row r="109" spans="1:7" ht="31" x14ac:dyDescent="0.35">
      <c r="A109" s="20">
        <v>9</v>
      </c>
      <c r="B109" s="4" t="s">
        <v>1091</v>
      </c>
      <c r="C109" s="4" t="s">
        <v>1703</v>
      </c>
      <c r="D109" s="4" t="s">
        <v>497</v>
      </c>
      <c r="E109" s="4" t="s">
        <v>1704</v>
      </c>
      <c r="F109" s="40">
        <v>53452200</v>
      </c>
      <c r="G109" s="9" t="s">
        <v>2237</v>
      </c>
    </row>
    <row r="110" spans="1:7" ht="31" x14ac:dyDescent="0.35">
      <c r="A110" s="20">
        <v>10</v>
      </c>
      <c r="B110" s="4" t="s">
        <v>1720</v>
      </c>
      <c r="C110" s="4" t="s">
        <v>1721</v>
      </c>
      <c r="D110" s="4" t="s">
        <v>497</v>
      </c>
      <c r="E110" s="4" t="s">
        <v>2238</v>
      </c>
      <c r="F110" s="40">
        <v>295349500</v>
      </c>
      <c r="G110" s="9" t="s">
        <v>1829</v>
      </c>
    </row>
    <row r="111" spans="1:7" ht="31" x14ac:dyDescent="0.35">
      <c r="A111" s="20">
        <v>11</v>
      </c>
      <c r="B111" s="4" t="s">
        <v>1698</v>
      </c>
      <c r="C111" s="4" t="s">
        <v>1806</v>
      </c>
      <c r="D111" s="4" t="s">
        <v>497</v>
      </c>
      <c r="E111" s="4" t="s">
        <v>1807</v>
      </c>
      <c r="F111" s="40">
        <v>79960440</v>
      </c>
      <c r="G111" s="9" t="s">
        <v>1829</v>
      </c>
    </row>
    <row r="112" spans="1:7" ht="31" x14ac:dyDescent="0.35">
      <c r="A112" s="20">
        <v>12</v>
      </c>
      <c r="B112" s="4" t="s">
        <v>1702</v>
      </c>
      <c r="C112" s="4" t="s">
        <v>1806</v>
      </c>
      <c r="D112" s="4" t="s">
        <v>497</v>
      </c>
      <c r="E112" s="4" t="s">
        <v>1807</v>
      </c>
      <c r="F112" s="40">
        <v>139110310</v>
      </c>
      <c r="G112" s="9" t="s">
        <v>1829</v>
      </c>
    </row>
    <row r="113" spans="1:17" ht="31" x14ac:dyDescent="0.35">
      <c r="A113" s="20">
        <v>13</v>
      </c>
      <c r="B113" s="4" t="s">
        <v>1701</v>
      </c>
      <c r="C113" s="4" t="s">
        <v>1810</v>
      </c>
      <c r="D113" s="4" t="s">
        <v>497</v>
      </c>
      <c r="E113" s="4" t="s">
        <v>1811</v>
      </c>
      <c r="F113" s="40">
        <v>156280000</v>
      </c>
      <c r="G113" s="9" t="s">
        <v>1829</v>
      </c>
    </row>
    <row r="114" spans="1:17" ht="31" x14ac:dyDescent="0.35">
      <c r="A114" s="20">
        <v>14</v>
      </c>
      <c r="B114" s="4" t="s">
        <v>1812</v>
      </c>
      <c r="C114" s="4" t="s">
        <v>1808</v>
      </c>
      <c r="D114" s="4" t="s">
        <v>497</v>
      </c>
      <c r="E114" s="4" t="s">
        <v>1809</v>
      </c>
      <c r="F114" s="40">
        <v>14500000</v>
      </c>
      <c r="G114" s="9" t="s">
        <v>1829</v>
      </c>
    </row>
    <row r="115" spans="1:17" ht="31" x14ac:dyDescent="0.35">
      <c r="A115" s="20">
        <v>15</v>
      </c>
      <c r="B115" s="4" t="s">
        <v>1696</v>
      </c>
      <c r="C115" s="4" t="s">
        <v>1697</v>
      </c>
      <c r="D115" s="4" t="s">
        <v>497</v>
      </c>
      <c r="E115" s="4" t="s">
        <v>1697</v>
      </c>
      <c r="F115" s="40">
        <v>228649368.84999999</v>
      </c>
      <c r="G115" s="285" t="s">
        <v>2237</v>
      </c>
    </row>
    <row r="116" spans="1:17" ht="31" x14ac:dyDescent="0.35">
      <c r="A116" s="47">
        <v>16</v>
      </c>
      <c r="B116" s="4" t="s">
        <v>1711</v>
      </c>
      <c r="C116" s="4" t="s">
        <v>1813</v>
      </c>
      <c r="D116" s="4" t="s">
        <v>497</v>
      </c>
      <c r="E116" s="4" t="s">
        <v>1814</v>
      </c>
      <c r="F116" s="40">
        <v>6422500</v>
      </c>
      <c r="G116" s="9" t="s">
        <v>2239</v>
      </c>
    </row>
    <row r="117" spans="1:17" ht="31" x14ac:dyDescent="0.35">
      <c r="A117" s="20">
        <v>17</v>
      </c>
      <c r="B117" s="4" t="s">
        <v>1756</v>
      </c>
      <c r="C117" s="4" t="s">
        <v>1815</v>
      </c>
      <c r="D117" s="4" t="s">
        <v>10</v>
      </c>
      <c r="E117" s="4" t="s">
        <v>1815</v>
      </c>
      <c r="F117" s="42">
        <v>129550000</v>
      </c>
      <c r="G117" s="9" t="s">
        <v>1829</v>
      </c>
    </row>
    <row r="118" spans="1:17" ht="31" x14ac:dyDescent="0.35">
      <c r="A118" s="20">
        <v>18</v>
      </c>
      <c r="B118" s="4" t="s">
        <v>1756</v>
      </c>
      <c r="C118" s="4" t="s">
        <v>1816</v>
      </c>
      <c r="D118" s="4" t="s">
        <v>10</v>
      </c>
      <c r="E118" s="4" t="s">
        <v>1816</v>
      </c>
      <c r="F118" s="42">
        <v>535180000</v>
      </c>
      <c r="G118" s="9" t="s">
        <v>1829</v>
      </c>
    </row>
    <row r="119" spans="1:17" x14ac:dyDescent="0.35">
      <c r="A119" s="20">
        <v>19</v>
      </c>
      <c r="B119" s="4" t="s">
        <v>1756</v>
      </c>
      <c r="C119" s="4" t="s">
        <v>1140</v>
      </c>
      <c r="D119" s="4" t="s">
        <v>10</v>
      </c>
      <c r="E119" s="4" t="s">
        <v>1140</v>
      </c>
      <c r="F119" s="42">
        <v>175300000</v>
      </c>
      <c r="G119" s="9" t="s">
        <v>1829</v>
      </c>
    </row>
    <row r="120" spans="1:17" x14ac:dyDescent="0.35">
      <c r="A120" s="412" t="s">
        <v>1820</v>
      </c>
      <c r="B120" s="412"/>
      <c r="C120" s="412"/>
      <c r="D120" s="412"/>
      <c r="E120" s="412"/>
      <c r="F120" s="45">
        <f>SUM(F101:F119)</f>
        <v>5146666317.1400003</v>
      </c>
      <c r="G120" s="9"/>
    </row>
    <row r="121" spans="1:17" ht="20" x14ac:dyDescent="0.4">
      <c r="A121" s="414" t="s">
        <v>1823</v>
      </c>
      <c r="B121" s="414"/>
      <c r="C121" s="414"/>
      <c r="D121" s="414"/>
      <c r="E121" s="414"/>
      <c r="F121" s="67">
        <f>SUM(F120,F99,F77,F55,F36,F15)</f>
        <v>19801237932.780003</v>
      </c>
      <c r="G121" s="68"/>
    </row>
    <row r="122" spans="1:17" ht="20" x14ac:dyDescent="0.4">
      <c r="A122" s="426" t="s">
        <v>1848</v>
      </c>
      <c r="B122" s="426"/>
      <c r="C122" s="426"/>
      <c r="D122" s="426"/>
      <c r="E122" s="426"/>
      <c r="F122" s="135"/>
      <c r="G122" s="136"/>
    </row>
    <row r="123" spans="1:17" s="14" customFormat="1" ht="111" customHeight="1" x14ac:dyDescent="0.35">
      <c r="A123" s="137" t="s">
        <v>0</v>
      </c>
      <c r="B123" s="54" t="s">
        <v>1</v>
      </c>
      <c r="C123" s="54" t="s">
        <v>2</v>
      </c>
      <c r="D123" s="54" t="s">
        <v>3</v>
      </c>
      <c r="E123" s="54" t="s">
        <v>4</v>
      </c>
      <c r="F123" s="138" t="s">
        <v>5</v>
      </c>
      <c r="G123" s="53" t="s">
        <v>1684</v>
      </c>
    </row>
    <row r="124" spans="1:17" x14ac:dyDescent="0.35">
      <c r="A124" s="385" t="s">
        <v>6</v>
      </c>
      <c r="B124" s="385"/>
      <c r="C124" s="385"/>
      <c r="D124" s="385"/>
      <c r="E124" s="385"/>
      <c r="F124" s="1"/>
      <c r="G124" s="60"/>
    </row>
    <row r="125" spans="1:17" x14ac:dyDescent="0.35">
      <c r="A125" s="385" t="s">
        <v>7</v>
      </c>
      <c r="B125" s="385"/>
      <c r="C125" s="385"/>
      <c r="D125" s="385"/>
      <c r="E125" s="385"/>
      <c r="F125" s="1"/>
      <c r="G125" s="60"/>
    </row>
    <row r="126" spans="1:17" x14ac:dyDescent="0.35">
      <c r="A126" s="9">
        <v>1</v>
      </c>
      <c r="B126" s="10" t="s">
        <v>8</v>
      </c>
      <c r="C126" s="10" t="s">
        <v>9</v>
      </c>
      <c r="D126" s="10" t="s">
        <v>10</v>
      </c>
      <c r="E126" s="10" t="s">
        <v>9</v>
      </c>
      <c r="F126" s="6">
        <v>61000000</v>
      </c>
      <c r="G126" s="9" t="s">
        <v>1829</v>
      </c>
      <c r="L126" s="37"/>
      <c r="M126" s="13"/>
      <c r="N126" s="13"/>
      <c r="O126" s="38"/>
      <c r="P126" s="13"/>
      <c r="Q126" s="13"/>
    </row>
    <row r="127" spans="1:17" x14ac:dyDescent="0.35">
      <c r="A127" s="9">
        <v>2</v>
      </c>
      <c r="B127" s="10" t="s">
        <v>11</v>
      </c>
      <c r="C127" s="10" t="s">
        <v>12</v>
      </c>
      <c r="D127" s="10" t="s">
        <v>10</v>
      </c>
      <c r="E127" s="10" t="s">
        <v>12</v>
      </c>
      <c r="F127" s="6">
        <v>11933250</v>
      </c>
      <c r="G127" s="9"/>
    </row>
    <row r="128" spans="1:17" x14ac:dyDescent="0.35">
      <c r="A128" s="9">
        <v>3</v>
      </c>
      <c r="B128" s="10" t="s">
        <v>13</v>
      </c>
      <c r="C128" s="10" t="s">
        <v>14</v>
      </c>
      <c r="D128" s="10" t="s">
        <v>10</v>
      </c>
      <c r="E128" s="10" t="s">
        <v>14</v>
      </c>
      <c r="F128" s="6">
        <v>22460000</v>
      </c>
      <c r="G128" s="9"/>
    </row>
    <row r="129" spans="1:7" x14ac:dyDescent="0.35">
      <c r="A129" s="9">
        <v>4</v>
      </c>
      <c r="B129" s="10" t="s">
        <v>15</v>
      </c>
      <c r="C129" s="10" t="s">
        <v>16</v>
      </c>
      <c r="D129" s="10" t="s">
        <v>10</v>
      </c>
      <c r="E129" s="10" t="s">
        <v>16</v>
      </c>
      <c r="F129" s="6">
        <v>3500000</v>
      </c>
      <c r="G129" s="9"/>
    </row>
    <row r="130" spans="1:7" ht="31" x14ac:dyDescent="0.35">
      <c r="A130" s="9">
        <v>5</v>
      </c>
      <c r="B130" s="10" t="s">
        <v>17</v>
      </c>
      <c r="C130" s="10" t="s">
        <v>18</v>
      </c>
      <c r="D130" s="10" t="s">
        <v>10</v>
      </c>
      <c r="E130" s="10" t="s">
        <v>18</v>
      </c>
      <c r="F130" s="6">
        <v>4589000</v>
      </c>
      <c r="G130" s="9"/>
    </row>
    <row r="131" spans="1:7" x14ac:dyDescent="0.35">
      <c r="A131" s="9">
        <v>6</v>
      </c>
      <c r="B131" s="10" t="s">
        <v>19</v>
      </c>
      <c r="C131" s="10" t="s">
        <v>9</v>
      </c>
      <c r="D131" s="10" t="s">
        <v>10</v>
      </c>
      <c r="E131" s="10" t="s">
        <v>9</v>
      </c>
      <c r="F131" s="6">
        <v>20000000</v>
      </c>
      <c r="G131" s="9"/>
    </row>
    <row r="132" spans="1:7" ht="31" x14ac:dyDescent="0.35">
      <c r="A132" s="9">
        <v>7</v>
      </c>
      <c r="B132" s="10" t="s">
        <v>20</v>
      </c>
      <c r="C132" s="10" t="s">
        <v>21</v>
      </c>
      <c r="D132" s="10" t="s">
        <v>10</v>
      </c>
      <c r="E132" s="10" t="s">
        <v>21</v>
      </c>
      <c r="F132" s="6">
        <v>1500000</v>
      </c>
      <c r="G132" s="9"/>
    </row>
    <row r="133" spans="1:7" x14ac:dyDescent="0.35">
      <c r="A133" s="9">
        <v>8</v>
      </c>
      <c r="B133" s="10" t="s">
        <v>22</v>
      </c>
      <c r="C133" s="10" t="s">
        <v>23</v>
      </c>
      <c r="D133" s="10" t="s">
        <v>10</v>
      </c>
      <c r="E133" s="10" t="s">
        <v>23</v>
      </c>
      <c r="F133" s="6">
        <v>7085000</v>
      </c>
      <c r="G133" s="9"/>
    </row>
    <row r="134" spans="1:7" x14ac:dyDescent="0.35">
      <c r="A134" s="9">
        <v>9</v>
      </c>
      <c r="B134" s="10" t="s">
        <v>24</v>
      </c>
      <c r="C134" s="10" t="s">
        <v>25</v>
      </c>
      <c r="D134" s="10" t="s">
        <v>10</v>
      </c>
      <c r="E134" s="10" t="s">
        <v>25</v>
      </c>
      <c r="F134" s="6">
        <v>2057500</v>
      </c>
      <c r="G134" s="9"/>
    </row>
    <row r="135" spans="1:7" ht="31" x14ac:dyDescent="0.35">
      <c r="A135" s="9">
        <v>10</v>
      </c>
      <c r="B135" s="16" t="s">
        <v>26</v>
      </c>
      <c r="C135" s="10" t="s">
        <v>12</v>
      </c>
      <c r="D135" s="10" t="s">
        <v>10</v>
      </c>
      <c r="E135" s="10" t="s">
        <v>12</v>
      </c>
      <c r="F135" s="6">
        <v>3855000</v>
      </c>
      <c r="G135" s="9"/>
    </row>
    <row r="136" spans="1:7" x14ac:dyDescent="0.35">
      <c r="A136" s="9">
        <v>11</v>
      </c>
      <c r="B136" s="16" t="s">
        <v>27</v>
      </c>
      <c r="C136" s="10" t="s">
        <v>28</v>
      </c>
      <c r="D136" s="10" t="s">
        <v>10</v>
      </c>
      <c r="E136" s="10" t="s">
        <v>28</v>
      </c>
      <c r="F136" s="6">
        <v>700000</v>
      </c>
      <c r="G136" s="9"/>
    </row>
    <row r="137" spans="1:7" x14ac:dyDescent="0.35">
      <c r="A137" s="9">
        <v>12</v>
      </c>
      <c r="B137" s="16" t="s">
        <v>29</v>
      </c>
      <c r="C137" s="10" t="s">
        <v>30</v>
      </c>
      <c r="D137" s="10" t="s">
        <v>10</v>
      </c>
      <c r="E137" s="10" t="s">
        <v>30</v>
      </c>
      <c r="F137" s="6">
        <v>3700000</v>
      </c>
      <c r="G137" s="9"/>
    </row>
    <row r="138" spans="1:7" x14ac:dyDescent="0.35">
      <c r="A138" s="9">
        <v>13</v>
      </c>
      <c r="B138" s="16" t="s">
        <v>31</v>
      </c>
      <c r="C138" s="10" t="s">
        <v>32</v>
      </c>
      <c r="D138" s="10" t="s">
        <v>10</v>
      </c>
      <c r="E138" s="10" t="s">
        <v>32</v>
      </c>
      <c r="F138" s="6">
        <v>1700000</v>
      </c>
      <c r="G138" s="9"/>
    </row>
    <row r="139" spans="1:7" x14ac:dyDescent="0.35">
      <c r="A139" s="9">
        <v>14</v>
      </c>
      <c r="B139" s="16" t="s">
        <v>33</v>
      </c>
      <c r="C139" s="10" t="s">
        <v>34</v>
      </c>
      <c r="D139" s="10" t="s">
        <v>10</v>
      </c>
      <c r="E139" s="10" t="s">
        <v>34</v>
      </c>
      <c r="F139" s="6">
        <v>1800000</v>
      </c>
      <c r="G139" s="9"/>
    </row>
    <row r="140" spans="1:7" x14ac:dyDescent="0.35">
      <c r="A140" s="9">
        <v>15</v>
      </c>
      <c r="B140" s="16" t="s">
        <v>35</v>
      </c>
      <c r="C140" s="10" t="s">
        <v>36</v>
      </c>
      <c r="D140" s="10" t="s">
        <v>10</v>
      </c>
      <c r="E140" s="10" t="s">
        <v>36</v>
      </c>
      <c r="F140" s="6">
        <v>700000</v>
      </c>
      <c r="G140" s="9"/>
    </row>
    <row r="141" spans="1:7" x14ac:dyDescent="0.35">
      <c r="A141" s="9">
        <v>16</v>
      </c>
      <c r="B141" s="16" t="s">
        <v>37</v>
      </c>
      <c r="C141" s="10" t="s">
        <v>38</v>
      </c>
      <c r="D141" s="10" t="s">
        <v>10</v>
      </c>
      <c r="E141" s="10" t="s">
        <v>38</v>
      </c>
      <c r="F141" s="6">
        <v>625000</v>
      </c>
      <c r="G141" s="9"/>
    </row>
    <row r="142" spans="1:7" ht="31" x14ac:dyDescent="0.35">
      <c r="A142" s="9">
        <v>17</v>
      </c>
      <c r="B142" s="16" t="s">
        <v>39</v>
      </c>
      <c r="C142" s="10" t="s">
        <v>40</v>
      </c>
      <c r="D142" s="10" t="s">
        <v>10</v>
      </c>
      <c r="E142" s="10" t="s">
        <v>40</v>
      </c>
      <c r="F142" s="6">
        <v>1026000</v>
      </c>
      <c r="G142" s="9"/>
    </row>
    <row r="143" spans="1:7" ht="31" x14ac:dyDescent="0.35">
      <c r="A143" s="9">
        <v>18</v>
      </c>
      <c r="B143" s="16" t="s">
        <v>41</v>
      </c>
      <c r="C143" s="10" t="s">
        <v>42</v>
      </c>
      <c r="D143" s="10" t="s">
        <v>10</v>
      </c>
      <c r="E143" s="10" t="s">
        <v>42</v>
      </c>
      <c r="F143" s="6">
        <v>2750000</v>
      </c>
      <c r="G143" s="9"/>
    </row>
    <row r="144" spans="1:7" ht="31" x14ac:dyDescent="0.35">
      <c r="A144" s="9">
        <v>19</v>
      </c>
      <c r="B144" s="16" t="s">
        <v>43</v>
      </c>
      <c r="C144" s="10" t="s">
        <v>14</v>
      </c>
      <c r="D144" s="10" t="s">
        <v>10</v>
      </c>
      <c r="E144" s="10" t="s">
        <v>14</v>
      </c>
      <c r="F144" s="6">
        <v>1883850</v>
      </c>
      <c r="G144" s="9"/>
    </row>
    <row r="145" spans="1:7" ht="31" x14ac:dyDescent="0.35">
      <c r="A145" s="9">
        <v>20</v>
      </c>
      <c r="B145" s="16" t="s">
        <v>44</v>
      </c>
      <c r="C145" s="10" t="s">
        <v>14</v>
      </c>
      <c r="D145" s="10" t="s">
        <v>10</v>
      </c>
      <c r="E145" s="10" t="s">
        <v>14</v>
      </c>
      <c r="F145" s="6">
        <v>3967000</v>
      </c>
      <c r="G145" s="9"/>
    </row>
    <row r="146" spans="1:7" ht="31" x14ac:dyDescent="0.35">
      <c r="A146" s="9">
        <v>21</v>
      </c>
      <c r="B146" s="16" t="s">
        <v>45</v>
      </c>
      <c r="C146" s="10" t="s">
        <v>46</v>
      </c>
      <c r="D146" s="10" t="s">
        <v>10</v>
      </c>
      <c r="E146" s="10" t="s">
        <v>46</v>
      </c>
      <c r="F146" s="6">
        <v>2000000</v>
      </c>
      <c r="G146" s="9"/>
    </row>
    <row r="147" spans="1:7" ht="31" x14ac:dyDescent="0.35">
      <c r="A147" s="9">
        <v>22</v>
      </c>
      <c r="B147" s="16" t="s">
        <v>47</v>
      </c>
      <c r="C147" s="10" t="s">
        <v>48</v>
      </c>
      <c r="D147" s="10" t="s">
        <v>10</v>
      </c>
      <c r="E147" s="10" t="s">
        <v>48</v>
      </c>
      <c r="F147" s="6">
        <v>1197000</v>
      </c>
      <c r="G147" s="9"/>
    </row>
    <row r="148" spans="1:7" x14ac:dyDescent="0.35">
      <c r="A148" s="9">
        <v>23</v>
      </c>
      <c r="B148" s="16" t="s">
        <v>49</v>
      </c>
      <c r="C148" s="10" t="s">
        <v>28</v>
      </c>
      <c r="D148" s="10" t="s">
        <v>10</v>
      </c>
      <c r="E148" s="10" t="s">
        <v>28</v>
      </c>
      <c r="F148" s="6">
        <v>9050000</v>
      </c>
      <c r="G148" s="9"/>
    </row>
    <row r="149" spans="1:7" ht="31" x14ac:dyDescent="0.35">
      <c r="A149" s="9">
        <v>24</v>
      </c>
      <c r="B149" s="16" t="s">
        <v>50</v>
      </c>
      <c r="C149" s="10" t="s">
        <v>51</v>
      </c>
      <c r="D149" s="10" t="s">
        <v>10</v>
      </c>
      <c r="E149" s="10" t="s">
        <v>51</v>
      </c>
      <c r="F149" s="6">
        <v>640000</v>
      </c>
      <c r="G149" s="9"/>
    </row>
    <row r="150" spans="1:7" ht="46.5" x14ac:dyDescent="0.35">
      <c r="A150" s="9">
        <v>25</v>
      </c>
      <c r="B150" s="16" t="s">
        <v>52</v>
      </c>
      <c r="C150" s="10" t="s">
        <v>53</v>
      </c>
      <c r="D150" s="10" t="s">
        <v>10</v>
      </c>
      <c r="E150" s="10" t="s">
        <v>53</v>
      </c>
      <c r="F150" s="6">
        <v>2846466</v>
      </c>
      <c r="G150" s="9"/>
    </row>
    <row r="151" spans="1:7" x14ac:dyDescent="0.35">
      <c r="A151" s="9">
        <v>26</v>
      </c>
      <c r="B151" s="16" t="s">
        <v>54</v>
      </c>
      <c r="C151" s="10" t="s">
        <v>28</v>
      </c>
      <c r="D151" s="10" t="s">
        <v>10</v>
      </c>
      <c r="E151" s="10" t="s">
        <v>28</v>
      </c>
      <c r="F151" s="6">
        <v>545000</v>
      </c>
      <c r="G151" s="9"/>
    </row>
    <row r="152" spans="1:7" ht="31" x14ac:dyDescent="0.35">
      <c r="A152" s="9">
        <v>27</v>
      </c>
      <c r="B152" s="71" t="s">
        <v>55</v>
      </c>
      <c r="C152" s="71" t="s">
        <v>28</v>
      </c>
      <c r="D152" s="71" t="s">
        <v>10</v>
      </c>
      <c r="E152" s="71" t="s">
        <v>28</v>
      </c>
      <c r="F152" s="72">
        <v>930000</v>
      </c>
      <c r="G152" s="9"/>
    </row>
    <row r="153" spans="1:7" ht="31" x14ac:dyDescent="0.35">
      <c r="A153" s="9">
        <v>28</v>
      </c>
      <c r="B153" s="71" t="s">
        <v>56</v>
      </c>
      <c r="C153" s="71" t="s">
        <v>28</v>
      </c>
      <c r="D153" s="71" t="s">
        <v>10</v>
      </c>
      <c r="E153" s="71" t="s">
        <v>28</v>
      </c>
      <c r="F153" s="72">
        <v>1600000</v>
      </c>
      <c r="G153" s="9"/>
    </row>
    <row r="154" spans="1:7" ht="31" x14ac:dyDescent="0.35">
      <c r="A154" s="9">
        <v>29</v>
      </c>
      <c r="B154" s="71" t="s">
        <v>57</v>
      </c>
      <c r="C154" s="71" t="s">
        <v>28</v>
      </c>
      <c r="D154" s="71" t="s">
        <v>10</v>
      </c>
      <c r="E154" s="71" t="s">
        <v>28</v>
      </c>
      <c r="F154" s="72">
        <v>150000</v>
      </c>
      <c r="G154" s="9"/>
    </row>
    <row r="155" spans="1:7" ht="31" x14ac:dyDescent="0.35">
      <c r="A155" s="9">
        <v>30</v>
      </c>
      <c r="B155" s="71" t="s">
        <v>58</v>
      </c>
      <c r="C155" s="71" t="s">
        <v>59</v>
      </c>
      <c r="D155" s="71" t="s">
        <v>10</v>
      </c>
      <c r="E155" s="71" t="s">
        <v>59</v>
      </c>
      <c r="F155" s="72">
        <v>160000</v>
      </c>
      <c r="G155" s="9"/>
    </row>
    <row r="156" spans="1:7" x14ac:dyDescent="0.35">
      <c r="A156" s="9">
        <v>31</v>
      </c>
      <c r="B156" s="16" t="s">
        <v>60</v>
      </c>
      <c r="C156" s="10" t="s">
        <v>61</v>
      </c>
      <c r="D156" s="10" t="s">
        <v>10</v>
      </c>
      <c r="E156" s="10" t="s">
        <v>61</v>
      </c>
      <c r="F156" s="6">
        <v>640000</v>
      </c>
      <c r="G156" s="9"/>
    </row>
    <row r="157" spans="1:7" ht="31" x14ac:dyDescent="0.35">
      <c r="A157" s="9">
        <v>32</v>
      </c>
      <c r="B157" s="16" t="s">
        <v>62</v>
      </c>
      <c r="C157" s="10" t="s">
        <v>63</v>
      </c>
      <c r="D157" s="10" t="s">
        <v>10</v>
      </c>
      <c r="E157" s="10" t="s">
        <v>63</v>
      </c>
      <c r="F157" s="6">
        <v>1080000</v>
      </c>
      <c r="G157" s="9"/>
    </row>
    <row r="158" spans="1:7" x14ac:dyDescent="0.35">
      <c r="A158" s="9">
        <v>33</v>
      </c>
      <c r="B158" s="71" t="s">
        <v>64</v>
      </c>
      <c r="C158" s="71" t="s">
        <v>63</v>
      </c>
      <c r="D158" s="71" t="s">
        <v>10</v>
      </c>
      <c r="E158" s="71" t="s">
        <v>63</v>
      </c>
      <c r="F158" s="72">
        <v>90000</v>
      </c>
      <c r="G158" s="9"/>
    </row>
    <row r="159" spans="1:7" x14ac:dyDescent="0.35">
      <c r="A159" s="9">
        <v>34</v>
      </c>
      <c r="B159" s="71" t="s">
        <v>65</v>
      </c>
      <c r="C159" s="71" t="s">
        <v>63</v>
      </c>
      <c r="D159" s="71" t="s">
        <v>10</v>
      </c>
      <c r="E159" s="71" t="s">
        <v>63</v>
      </c>
      <c r="F159" s="72">
        <v>120000</v>
      </c>
      <c r="G159" s="9"/>
    </row>
    <row r="160" spans="1:7" x14ac:dyDescent="0.35">
      <c r="A160" s="9">
        <v>35</v>
      </c>
      <c r="B160" s="71" t="s">
        <v>64</v>
      </c>
      <c r="C160" s="71" t="s">
        <v>63</v>
      </c>
      <c r="D160" s="71" t="s">
        <v>10</v>
      </c>
      <c r="E160" s="71" t="s">
        <v>63</v>
      </c>
      <c r="F160" s="72">
        <v>190000</v>
      </c>
      <c r="G160" s="9"/>
    </row>
    <row r="161" spans="1:7" x14ac:dyDescent="0.35">
      <c r="A161" s="9">
        <v>36</v>
      </c>
      <c r="B161" s="16" t="s">
        <v>66</v>
      </c>
      <c r="C161" s="10" t="s">
        <v>63</v>
      </c>
      <c r="D161" s="10" t="s">
        <v>10</v>
      </c>
      <c r="E161" s="10" t="s">
        <v>63</v>
      </c>
      <c r="F161" s="6">
        <v>280000</v>
      </c>
      <c r="G161" s="9"/>
    </row>
    <row r="162" spans="1:7" x14ac:dyDescent="0.35">
      <c r="A162" s="9">
        <v>37</v>
      </c>
      <c r="B162" s="16" t="s">
        <v>67</v>
      </c>
      <c r="C162" s="10" t="s">
        <v>63</v>
      </c>
      <c r="D162" s="10" t="s">
        <v>10</v>
      </c>
      <c r="E162" s="10" t="s">
        <v>63</v>
      </c>
      <c r="F162" s="6">
        <v>380000</v>
      </c>
      <c r="G162" s="9"/>
    </row>
    <row r="163" spans="1:7" x14ac:dyDescent="0.35">
      <c r="A163" s="9">
        <v>38</v>
      </c>
      <c r="B163" s="16" t="s">
        <v>68</v>
      </c>
      <c r="C163" s="10" t="s">
        <v>69</v>
      </c>
      <c r="D163" s="10" t="s">
        <v>10</v>
      </c>
      <c r="E163" s="10" t="s">
        <v>69</v>
      </c>
      <c r="F163" s="6">
        <v>160000</v>
      </c>
      <c r="G163" s="9"/>
    </row>
    <row r="164" spans="1:7" ht="31" x14ac:dyDescent="0.35">
      <c r="A164" s="9">
        <v>39</v>
      </c>
      <c r="B164" s="16" t="s">
        <v>70</v>
      </c>
      <c r="C164" s="10" t="s">
        <v>69</v>
      </c>
      <c r="D164" s="10" t="s">
        <v>10</v>
      </c>
      <c r="E164" s="10" t="s">
        <v>69</v>
      </c>
      <c r="F164" s="6">
        <v>245000</v>
      </c>
      <c r="G164" s="9"/>
    </row>
    <row r="165" spans="1:7" x14ac:dyDescent="0.35">
      <c r="A165" s="9">
        <v>40</v>
      </c>
      <c r="B165" s="16" t="s">
        <v>71</v>
      </c>
      <c r="C165" s="10" t="s">
        <v>69</v>
      </c>
      <c r="D165" s="10" t="s">
        <v>10</v>
      </c>
      <c r="E165" s="10" t="s">
        <v>69</v>
      </c>
      <c r="F165" s="6">
        <v>500000</v>
      </c>
      <c r="G165" s="9"/>
    </row>
    <row r="166" spans="1:7" x14ac:dyDescent="0.35">
      <c r="A166" s="9">
        <v>41</v>
      </c>
      <c r="B166" s="16" t="s">
        <v>64</v>
      </c>
      <c r="C166" s="10" t="s">
        <v>21</v>
      </c>
      <c r="D166" s="10" t="s">
        <v>10</v>
      </c>
      <c r="E166" s="10" t="s">
        <v>21</v>
      </c>
      <c r="F166" s="6">
        <v>1400000</v>
      </c>
      <c r="G166" s="9"/>
    </row>
    <row r="167" spans="1:7" ht="31" x14ac:dyDescent="0.35">
      <c r="A167" s="9">
        <v>42</v>
      </c>
      <c r="B167" s="16" t="s">
        <v>72</v>
      </c>
      <c r="C167" s="10" t="s">
        <v>21</v>
      </c>
      <c r="D167" s="10" t="s">
        <v>10</v>
      </c>
      <c r="E167" s="10" t="s">
        <v>21</v>
      </c>
      <c r="F167" s="6">
        <v>216250</v>
      </c>
      <c r="G167" s="9"/>
    </row>
    <row r="168" spans="1:7" x14ac:dyDescent="0.35">
      <c r="A168" s="9">
        <v>43</v>
      </c>
      <c r="B168" s="16" t="s">
        <v>73</v>
      </c>
      <c r="C168" s="10" t="s">
        <v>21</v>
      </c>
      <c r="D168" s="10" t="s">
        <v>10</v>
      </c>
      <c r="E168" s="10" t="s">
        <v>21</v>
      </c>
      <c r="F168" s="6">
        <v>561000</v>
      </c>
      <c r="G168" s="9"/>
    </row>
    <row r="169" spans="1:7" x14ac:dyDescent="0.35">
      <c r="A169" s="9">
        <v>44</v>
      </c>
      <c r="B169" s="16" t="s">
        <v>74</v>
      </c>
      <c r="C169" s="10" t="s">
        <v>75</v>
      </c>
      <c r="D169" s="10" t="s">
        <v>10</v>
      </c>
      <c r="E169" s="10" t="s">
        <v>75</v>
      </c>
      <c r="F169" s="6">
        <v>1040000</v>
      </c>
      <c r="G169" s="9"/>
    </row>
    <row r="170" spans="1:7" ht="31" x14ac:dyDescent="0.35">
      <c r="A170" s="9">
        <v>45</v>
      </c>
      <c r="B170" s="16" t="s">
        <v>76</v>
      </c>
      <c r="C170" s="10" t="s">
        <v>77</v>
      </c>
      <c r="D170" s="10" t="s">
        <v>10</v>
      </c>
      <c r="E170" s="10" t="s">
        <v>77</v>
      </c>
      <c r="F170" s="6">
        <v>1120000</v>
      </c>
      <c r="G170" s="9"/>
    </row>
    <row r="171" spans="1:7" x14ac:dyDescent="0.35">
      <c r="A171" s="9">
        <v>46</v>
      </c>
      <c r="B171" s="16" t="s">
        <v>78</v>
      </c>
      <c r="C171" s="10" t="s">
        <v>79</v>
      </c>
      <c r="D171" s="10" t="s">
        <v>10</v>
      </c>
      <c r="E171" s="10" t="s">
        <v>79</v>
      </c>
      <c r="F171" s="6">
        <v>260000</v>
      </c>
      <c r="G171" s="9"/>
    </row>
    <row r="172" spans="1:7" x14ac:dyDescent="0.35">
      <c r="A172" s="9">
        <v>47</v>
      </c>
      <c r="B172" s="16" t="s">
        <v>78</v>
      </c>
      <c r="C172" s="10" t="s">
        <v>79</v>
      </c>
      <c r="D172" s="10" t="s">
        <v>10</v>
      </c>
      <c r="E172" s="10" t="s">
        <v>79</v>
      </c>
      <c r="F172" s="6">
        <v>640000</v>
      </c>
      <c r="G172" s="9"/>
    </row>
    <row r="173" spans="1:7" ht="31" x14ac:dyDescent="0.35">
      <c r="A173" s="9">
        <v>48</v>
      </c>
      <c r="B173" s="16" t="s">
        <v>56</v>
      </c>
      <c r="C173" s="10" t="s">
        <v>80</v>
      </c>
      <c r="D173" s="10" t="s">
        <v>10</v>
      </c>
      <c r="E173" s="10" t="s">
        <v>80</v>
      </c>
      <c r="F173" s="6">
        <v>1050000</v>
      </c>
      <c r="G173" s="9"/>
    </row>
    <row r="174" spans="1:7" x14ac:dyDescent="0.35">
      <c r="A174" s="9">
        <v>49</v>
      </c>
      <c r="B174" s="16" t="s">
        <v>60</v>
      </c>
      <c r="C174" s="10" t="s">
        <v>81</v>
      </c>
      <c r="D174" s="10" t="s">
        <v>10</v>
      </c>
      <c r="E174" s="10" t="s">
        <v>81</v>
      </c>
      <c r="F174" s="6">
        <v>640000</v>
      </c>
      <c r="G174" s="9"/>
    </row>
    <row r="175" spans="1:7" x14ac:dyDescent="0.35">
      <c r="A175" s="9">
        <v>50</v>
      </c>
      <c r="B175" s="16" t="s">
        <v>60</v>
      </c>
      <c r="C175" s="10" t="s">
        <v>81</v>
      </c>
      <c r="D175" s="10" t="s">
        <v>10</v>
      </c>
      <c r="E175" s="10" t="s">
        <v>81</v>
      </c>
      <c r="F175" s="6">
        <v>280000</v>
      </c>
      <c r="G175" s="9"/>
    </row>
    <row r="176" spans="1:7" x14ac:dyDescent="0.35">
      <c r="A176" s="9">
        <v>51</v>
      </c>
      <c r="B176" s="16" t="s">
        <v>82</v>
      </c>
      <c r="C176" s="10" t="s">
        <v>32</v>
      </c>
      <c r="D176" s="10" t="s">
        <v>10</v>
      </c>
      <c r="E176" s="10" t="s">
        <v>32</v>
      </c>
      <c r="F176" s="6">
        <v>506500</v>
      </c>
      <c r="G176" s="9"/>
    </row>
    <row r="177" spans="1:7" ht="31" x14ac:dyDescent="0.35">
      <c r="A177" s="9">
        <v>52</v>
      </c>
      <c r="B177" s="16" t="s">
        <v>83</v>
      </c>
      <c r="C177" s="10" t="s">
        <v>84</v>
      </c>
      <c r="D177" s="10" t="s">
        <v>10</v>
      </c>
      <c r="E177" s="10" t="s">
        <v>84</v>
      </c>
      <c r="F177" s="6">
        <v>5765000</v>
      </c>
      <c r="G177" s="9"/>
    </row>
    <row r="178" spans="1:7" ht="31" x14ac:dyDescent="0.35">
      <c r="A178" s="9">
        <v>53</v>
      </c>
      <c r="B178" s="16" t="s">
        <v>85</v>
      </c>
      <c r="C178" s="10" t="s">
        <v>86</v>
      </c>
      <c r="D178" s="10" t="s">
        <v>10</v>
      </c>
      <c r="E178" s="10" t="s">
        <v>86</v>
      </c>
      <c r="F178" s="6">
        <v>150000</v>
      </c>
      <c r="G178" s="9"/>
    </row>
    <row r="179" spans="1:7" x14ac:dyDescent="0.35">
      <c r="A179" s="9">
        <v>54</v>
      </c>
      <c r="B179" s="10" t="s">
        <v>87</v>
      </c>
      <c r="C179" s="10" t="s">
        <v>32</v>
      </c>
      <c r="D179" s="10" t="s">
        <v>10</v>
      </c>
      <c r="E179" s="10" t="s">
        <v>32</v>
      </c>
      <c r="F179" s="12">
        <v>1000000</v>
      </c>
      <c r="G179" s="9"/>
    </row>
    <row r="180" spans="1:7" ht="31" x14ac:dyDescent="0.35">
      <c r="A180" s="9">
        <v>55</v>
      </c>
      <c r="B180" s="10" t="s">
        <v>457</v>
      </c>
      <c r="C180" s="10" t="s">
        <v>337</v>
      </c>
      <c r="D180" s="10" t="s">
        <v>458</v>
      </c>
      <c r="E180" s="10" t="s">
        <v>337</v>
      </c>
      <c r="F180" s="6">
        <v>61121640</v>
      </c>
      <c r="G180" s="9"/>
    </row>
    <row r="181" spans="1:7" ht="31" x14ac:dyDescent="0.35">
      <c r="A181" s="9">
        <v>56</v>
      </c>
      <c r="B181" s="10" t="s">
        <v>457</v>
      </c>
      <c r="C181" s="10" t="s">
        <v>459</v>
      </c>
      <c r="D181" s="10" t="s">
        <v>458</v>
      </c>
      <c r="E181" s="10" t="s">
        <v>459</v>
      </c>
      <c r="F181" s="6">
        <v>14586451</v>
      </c>
      <c r="G181" s="9"/>
    </row>
    <row r="182" spans="1:7" ht="46.5" x14ac:dyDescent="0.35">
      <c r="A182" s="9">
        <v>57</v>
      </c>
      <c r="B182" s="10" t="s">
        <v>457</v>
      </c>
      <c r="C182" s="10" t="s">
        <v>460</v>
      </c>
      <c r="D182" s="10" t="s">
        <v>458</v>
      </c>
      <c r="E182" s="10" t="s">
        <v>460</v>
      </c>
      <c r="F182" s="6">
        <v>10800000</v>
      </c>
      <c r="G182" s="9"/>
    </row>
    <row r="183" spans="1:7" ht="31" x14ac:dyDescent="0.35">
      <c r="A183" s="9">
        <v>58</v>
      </c>
      <c r="B183" s="10" t="s">
        <v>457</v>
      </c>
      <c r="C183" s="10" t="s">
        <v>461</v>
      </c>
      <c r="D183" s="10" t="s">
        <v>458</v>
      </c>
      <c r="E183" s="10" t="s">
        <v>461</v>
      </c>
      <c r="F183" s="6">
        <v>150079068</v>
      </c>
      <c r="G183" s="9"/>
    </row>
    <row r="184" spans="1:7" ht="46.5" x14ac:dyDescent="0.35">
      <c r="A184" s="9">
        <v>59</v>
      </c>
      <c r="B184" s="10" t="s">
        <v>457</v>
      </c>
      <c r="C184" s="10" t="s">
        <v>462</v>
      </c>
      <c r="D184" s="10" t="s">
        <v>458</v>
      </c>
      <c r="E184" s="10" t="s">
        <v>462</v>
      </c>
      <c r="F184" s="6">
        <v>2498000</v>
      </c>
      <c r="G184" s="9"/>
    </row>
    <row r="185" spans="1:7" ht="46.5" x14ac:dyDescent="0.35">
      <c r="A185" s="9">
        <v>60</v>
      </c>
      <c r="B185" s="10" t="s">
        <v>457</v>
      </c>
      <c r="C185" s="10" t="s">
        <v>462</v>
      </c>
      <c r="D185" s="10" t="s">
        <v>458</v>
      </c>
      <c r="E185" s="10" t="s">
        <v>462</v>
      </c>
      <c r="F185" s="6">
        <v>27314000</v>
      </c>
      <c r="G185" s="9"/>
    </row>
    <row r="186" spans="1:7" ht="46.5" x14ac:dyDescent="0.35">
      <c r="A186" s="9">
        <v>61</v>
      </c>
      <c r="B186" s="10" t="s">
        <v>457</v>
      </c>
      <c r="C186" s="10" t="s">
        <v>462</v>
      </c>
      <c r="D186" s="10" t="s">
        <v>458</v>
      </c>
      <c r="E186" s="10" t="s">
        <v>462</v>
      </c>
      <c r="F186" s="6">
        <v>18470000</v>
      </c>
      <c r="G186" s="9"/>
    </row>
    <row r="187" spans="1:7" ht="31" x14ac:dyDescent="0.35">
      <c r="A187" s="9">
        <v>62</v>
      </c>
      <c r="B187" s="10" t="s">
        <v>457</v>
      </c>
      <c r="C187" s="10" t="s">
        <v>463</v>
      </c>
      <c r="D187" s="10" t="s">
        <v>458</v>
      </c>
      <c r="E187" s="10" t="s">
        <v>463</v>
      </c>
      <c r="F187" s="6">
        <v>3363000</v>
      </c>
      <c r="G187" s="9"/>
    </row>
    <row r="188" spans="1:7" ht="31" x14ac:dyDescent="0.35">
      <c r="A188" s="9">
        <v>63</v>
      </c>
      <c r="B188" s="10" t="s">
        <v>457</v>
      </c>
      <c r="C188" s="10" t="s">
        <v>464</v>
      </c>
      <c r="D188" s="10" t="s">
        <v>458</v>
      </c>
      <c r="E188" s="10" t="s">
        <v>464</v>
      </c>
      <c r="F188" s="6">
        <v>39451700</v>
      </c>
      <c r="G188" s="9"/>
    </row>
    <row r="189" spans="1:7" ht="46.5" x14ac:dyDescent="0.35">
      <c r="A189" s="9">
        <v>64</v>
      </c>
      <c r="B189" s="10" t="s">
        <v>457</v>
      </c>
      <c r="C189" s="10" t="s">
        <v>465</v>
      </c>
      <c r="D189" s="10" t="s">
        <v>458</v>
      </c>
      <c r="E189" s="10" t="s">
        <v>465</v>
      </c>
      <c r="F189" s="6">
        <v>27314000</v>
      </c>
      <c r="G189" s="9"/>
    </row>
    <row r="190" spans="1:7" s="34" customFormat="1" x14ac:dyDescent="0.35">
      <c r="A190" s="380" t="s">
        <v>1624</v>
      </c>
      <c r="B190" s="380"/>
      <c r="C190" s="380"/>
      <c r="D190" s="380"/>
      <c r="E190" s="380"/>
      <c r="F190" s="73">
        <f>SUM(F126:F189)</f>
        <v>549261675</v>
      </c>
      <c r="G190" s="74"/>
    </row>
    <row r="191" spans="1:7" ht="15" customHeight="1" x14ac:dyDescent="0.35">
      <c r="A191" s="385" t="s">
        <v>452</v>
      </c>
      <c r="B191" s="385"/>
      <c r="C191" s="385"/>
      <c r="D191" s="385"/>
      <c r="E191" s="385"/>
      <c r="F191" s="1"/>
      <c r="G191" s="60"/>
    </row>
    <row r="192" spans="1:7" ht="62" x14ac:dyDescent="0.35">
      <c r="A192" s="2">
        <v>1</v>
      </c>
      <c r="B192" s="2" t="s">
        <v>88</v>
      </c>
      <c r="C192" s="2" t="s">
        <v>89</v>
      </c>
      <c r="D192" s="2" t="s">
        <v>453</v>
      </c>
      <c r="E192" s="2" t="s">
        <v>89</v>
      </c>
      <c r="F192" s="75">
        <v>1900000</v>
      </c>
      <c r="G192" s="9"/>
    </row>
    <row r="193" spans="1:7" ht="62" x14ac:dyDescent="0.35">
      <c r="A193" s="2">
        <v>2</v>
      </c>
      <c r="B193" s="2" t="s">
        <v>88</v>
      </c>
      <c r="C193" s="2" t="s">
        <v>89</v>
      </c>
      <c r="D193" s="2" t="s">
        <v>453</v>
      </c>
      <c r="E193" s="2" t="s">
        <v>89</v>
      </c>
      <c r="F193" s="75">
        <v>4000000</v>
      </c>
      <c r="G193" s="9"/>
    </row>
    <row r="194" spans="1:7" ht="62" x14ac:dyDescent="0.35">
      <c r="A194" s="2">
        <v>3</v>
      </c>
      <c r="B194" s="2" t="s">
        <v>88</v>
      </c>
      <c r="C194" s="2" t="s">
        <v>89</v>
      </c>
      <c r="D194" s="2" t="s">
        <v>453</v>
      </c>
      <c r="E194" s="2" t="s">
        <v>89</v>
      </c>
      <c r="F194" s="75">
        <v>250000</v>
      </c>
      <c r="G194" s="9"/>
    </row>
    <row r="195" spans="1:7" ht="62" x14ac:dyDescent="0.35">
      <c r="A195" s="2">
        <v>4</v>
      </c>
      <c r="B195" s="2" t="s">
        <v>88</v>
      </c>
      <c r="C195" s="2" t="s">
        <v>89</v>
      </c>
      <c r="D195" s="2" t="s">
        <v>453</v>
      </c>
      <c r="E195" s="2" t="s">
        <v>89</v>
      </c>
      <c r="F195" s="75">
        <v>1000000</v>
      </c>
      <c r="G195" s="9"/>
    </row>
    <row r="196" spans="1:7" ht="62" x14ac:dyDescent="0.35">
      <c r="A196" s="2">
        <v>5</v>
      </c>
      <c r="B196" s="2" t="s">
        <v>88</v>
      </c>
      <c r="C196" s="2" t="s">
        <v>89</v>
      </c>
      <c r="D196" s="2" t="s">
        <v>453</v>
      </c>
      <c r="E196" s="2" t="s">
        <v>89</v>
      </c>
      <c r="F196" s="75">
        <v>1300000</v>
      </c>
      <c r="G196" s="9"/>
    </row>
    <row r="197" spans="1:7" ht="46.5" x14ac:dyDescent="0.35">
      <c r="A197" s="2">
        <v>6</v>
      </c>
      <c r="B197" s="2" t="s">
        <v>90</v>
      </c>
      <c r="C197" s="2" t="s">
        <v>91</v>
      </c>
      <c r="D197" s="2" t="s">
        <v>453</v>
      </c>
      <c r="E197" s="2" t="s">
        <v>91</v>
      </c>
      <c r="F197" s="75">
        <v>2800000</v>
      </c>
      <c r="G197" s="9"/>
    </row>
    <row r="198" spans="1:7" ht="46.5" x14ac:dyDescent="0.35">
      <c r="A198" s="2">
        <v>7</v>
      </c>
      <c r="B198" s="2" t="s">
        <v>90</v>
      </c>
      <c r="C198" s="2" t="s">
        <v>91</v>
      </c>
      <c r="D198" s="2" t="s">
        <v>453</v>
      </c>
      <c r="E198" s="2" t="s">
        <v>91</v>
      </c>
      <c r="F198" s="3">
        <v>2000000</v>
      </c>
      <c r="G198" s="9"/>
    </row>
    <row r="199" spans="1:7" ht="31" x14ac:dyDescent="0.35">
      <c r="A199" s="5">
        <v>8</v>
      </c>
      <c r="B199" s="5" t="s">
        <v>92</v>
      </c>
      <c r="C199" s="2" t="s">
        <v>93</v>
      </c>
      <c r="D199" s="2" t="s">
        <v>453</v>
      </c>
      <c r="E199" s="2" t="s">
        <v>93</v>
      </c>
      <c r="F199" s="3">
        <v>3400000</v>
      </c>
      <c r="G199" s="9"/>
    </row>
    <row r="200" spans="1:7" ht="139.5" x14ac:dyDescent="0.35">
      <c r="A200" s="5">
        <v>9</v>
      </c>
      <c r="B200" s="5" t="s">
        <v>94</v>
      </c>
      <c r="C200" s="5" t="s">
        <v>95</v>
      </c>
      <c r="D200" s="5" t="s">
        <v>453</v>
      </c>
      <c r="E200" s="5" t="s">
        <v>95</v>
      </c>
      <c r="F200" s="3">
        <v>150000</v>
      </c>
      <c r="G200" s="9"/>
    </row>
    <row r="201" spans="1:7" ht="15" customHeight="1" x14ac:dyDescent="0.35">
      <c r="A201" s="2">
        <v>10</v>
      </c>
      <c r="B201" s="5" t="s">
        <v>94</v>
      </c>
      <c r="C201" s="5" t="s">
        <v>95</v>
      </c>
      <c r="D201" s="5" t="s">
        <v>453</v>
      </c>
      <c r="E201" s="5" t="s">
        <v>95</v>
      </c>
      <c r="F201" s="3">
        <v>1680000</v>
      </c>
      <c r="G201" s="9"/>
    </row>
    <row r="202" spans="1:7" s="19" customFormat="1" ht="15" customHeight="1" x14ac:dyDescent="0.35">
      <c r="A202" s="70">
        <v>11</v>
      </c>
      <c r="B202" s="5" t="s">
        <v>94</v>
      </c>
      <c r="C202" s="5" t="s">
        <v>95</v>
      </c>
      <c r="D202" s="5" t="s">
        <v>453</v>
      </c>
      <c r="E202" s="5" t="s">
        <v>95</v>
      </c>
      <c r="F202" s="76">
        <v>870000</v>
      </c>
      <c r="G202" s="69"/>
    </row>
    <row r="203" spans="1:7" ht="15" customHeight="1" x14ac:dyDescent="0.35">
      <c r="A203" s="392">
        <v>12</v>
      </c>
      <c r="B203" s="394" t="s">
        <v>94</v>
      </c>
      <c r="C203" s="394" t="s">
        <v>95</v>
      </c>
      <c r="D203" s="394" t="s">
        <v>453</v>
      </c>
      <c r="E203" s="394" t="s">
        <v>95</v>
      </c>
      <c r="F203" s="390">
        <v>890000</v>
      </c>
      <c r="G203" s="9"/>
    </row>
    <row r="204" spans="1:7" ht="15" customHeight="1" x14ac:dyDescent="0.35">
      <c r="A204" s="392"/>
      <c r="B204" s="394"/>
      <c r="C204" s="394"/>
      <c r="D204" s="394"/>
      <c r="E204" s="394"/>
      <c r="F204" s="390"/>
      <c r="G204" s="9"/>
    </row>
    <row r="205" spans="1:7" ht="15" customHeight="1" x14ac:dyDescent="0.35">
      <c r="A205" s="2">
        <v>13</v>
      </c>
      <c r="B205" s="5" t="s">
        <v>94</v>
      </c>
      <c r="C205" s="5" t="s">
        <v>95</v>
      </c>
      <c r="D205" s="5" t="s">
        <v>453</v>
      </c>
      <c r="E205" s="5" t="s">
        <v>95</v>
      </c>
      <c r="F205" s="75">
        <v>680000</v>
      </c>
      <c r="G205" s="9"/>
    </row>
    <row r="206" spans="1:7" ht="15" customHeight="1" x14ac:dyDescent="0.35">
      <c r="A206" s="2">
        <v>14</v>
      </c>
      <c r="B206" s="5" t="s">
        <v>94</v>
      </c>
      <c r="C206" s="5" t="s">
        <v>95</v>
      </c>
      <c r="D206" s="5" t="s">
        <v>453</v>
      </c>
      <c r="E206" s="5" t="s">
        <v>95</v>
      </c>
      <c r="F206" s="75">
        <v>130000</v>
      </c>
      <c r="G206" s="9"/>
    </row>
    <row r="207" spans="1:7" ht="15" customHeight="1" x14ac:dyDescent="0.35">
      <c r="A207" s="2">
        <v>15</v>
      </c>
      <c r="B207" s="5" t="s">
        <v>94</v>
      </c>
      <c r="C207" s="5" t="s">
        <v>95</v>
      </c>
      <c r="D207" s="5" t="s">
        <v>453</v>
      </c>
      <c r="E207" s="5" t="s">
        <v>95</v>
      </c>
      <c r="F207" s="75">
        <v>840000</v>
      </c>
      <c r="G207" s="9"/>
    </row>
    <row r="208" spans="1:7" ht="15" customHeight="1" x14ac:dyDescent="0.35">
      <c r="A208" s="2">
        <v>16</v>
      </c>
      <c r="B208" s="5" t="s">
        <v>94</v>
      </c>
      <c r="C208" s="5" t="s">
        <v>95</v>
      </c>
      <c r="D208" s="5" t="s">
        <v>453</v>
      </c>
      <c r="E208" s="5" t="s">
        <v>95</v>
      </c>
      <c r="F208" s="75">
        <v>590000</v>
      </c>
      <c r="G208" s="9"/>
    </row>
    <row r="209" spans="1:7" ht="15" customHeight="1" x14ac:dyDescent="0.35">
      <c r="A209" s="2">
        <v>17</v>
      </c>
      <c r="B209" s="5" t="s">
        <v>94</v>
      </c>
      <c r="C209" s="5" t="s">
        <v>95</v>
      </c>
      <c r="D209" s="5" t="s">
        <v>453</v>
      </c>
      <c r="E209" s="5" t="s">
        <v>95</v>
      </c>
      <c r="F209" s="75">
        <v>220000</v>
      </c>
      <c r="G209" s="9"/>
    </row>
    <row r="210" spans="1:7" ht="15" customHeight="1" x14ac:dyDescent="0.35">
      <c r="A210" s="2">
        <v>18</v>
      </c>
      <c r="B210" s="5" t="s">
        <v>94</v>
      </c>
      <c r="C210" s="5" t="s">
        <v>95</v>
      </c>
      <c r="D210" s="5" t="s">
        <v>453</v>
      </c>
      <c r="E210" s="5" t="s">
        <v>95</v>
      </c>
      <c r="F210" s="75">
        <v>900000</v>
      </c>
      <c r="G210" s="9"/>
    </row>
    <row r="211" spans="1:7" ht="15" customHeight="1" x14ac:dyDescent="0.35">
      <c r="A211" s="2">
        <v>19</v>
      </c>
      <c r="B211" s="5" t="s">
        <v>96</v>
      </c>
      <c r="C211" s="5" t="s">
        <v>95</v>
      </c>
      <c r="D211" s="5" t="s">
        <v>453</v>
      </c>
      <c r="E211" s="5" t="s">
        <v>95</v>
      </c>
      <c r="F211" s="75">
        <v>830000</v>
      </c>
      <c r="G211" s="9"/>
    </row>
    <row r="212" spans="1:7" ht="15" customHeight="1" x14ac:dyDescent="0.35">
      <c r="A212" s="5">
        <v>20</v>
      </c>
      <c r="B212" s="2" t="s">
        <v>97</v>
      </c>
      <c r="C212" s="2" t="s">
        <v>98</v>
      </c>
      <c r="D212" s="2" t="s">
        <v>453</v>
      </c>
      <c r="E212" s="2" t="s">
        <v>98</v>
      </c>
      <c r="F212" s="3">
        <v>515100</v>
      </c>
      <c r="G212" s="9"/>
    </row>
    <row r="213" spans="1:7" ht="15" customHeight="1" x14ac:dyDescent="0.35">
      <c r="A213" s="2">
        <v>21</v>
      </c>
      <c r="B213" s="2" t="s">
        <v>99</v>
      </c>
      <c r="C213" s="2" t="s">
        <v>100</v>
      </c>
      <c r="D213" s="2" t="s">
        <v>453</v>
      </c>
      <c r="E213" s="2" t="s">
        <v>100</v>
      </c>
      <c r="F213" s="3">
        <v>2500000</v>
      </c>
      <c r="G213" s="9"/>
    </row>
    <row r="214" spans="1:7" ht="15" customHeight="1" x14ac:dyDescent="0.35">
      <c r="A214" s="2">
        <v>22</v>
      </c>
      <c r="B214" s="2" t="s">
        <v>101</v>
      </c>
      <c r="C214" s="2" t="s">
        <v>102</v>
      </c>
      <c r="D214" s="2" t="s">
        <v>453</v>
      </c>
      <c r="E214" s="2" t="s">
        <v>102</v>
      </c>
      <c r="F214" s="3">
        <v>3200000</v>
      </c>
      <c r="G214" s="9"/>
    </row>
    <row r="215" spans="1:7" ht="15" customHeight="1" x14ac:dyDescent="0.35">
      <c r="A215" s="2">
        <v>23</v>
      </c>
      <c r="B215" s="2" t="s">
        <v>103</v>
      </c>
      <c r="C215" s="2" t="s">
        <v>104</v>
      </c>
      <c r="D215" s="2" t="s">
        <v>453</v>
      </c>
      <c r="E215" s="2" t="s">
        <v>105</v>
      </c>
      <c r="F215" s="3">
        <v>4212000</v>
      </c>
      <c r="G215" s="9"/>
    </row>
    <row r="216" spans="1:7" ht="46.5" x14ac:dyDescent="0.35">
      <c r="A216" s="2">
        <v>25</v>
      </c>
      <c r="B216" s="2" t="s">
        <v>107</v>
      </c>
      <c r="C216" s="2" t="s">
        <v>105</v>
      </c>
      <c r="D216" s="2" t="s">
        <v>106</v>
      </c>
      <c r="E216" s="2" t="s">
        <v>105</v>
      </c>
      <c r="F216" s="3">
        <v>385000</v>
      </c>
      <c r="G216" s="9"/>
    </row>
    <row r="217" spans="1:7" ht="46.5" x14ac:dyDescent="0.35">
      <c r="A217" s="2">
        <v>26</v>
      </c>
      <c r="B217" s="2" t="s">
        <v>108</v>
      </c>
      <c r="C217" s="2" t="s">
        <v>105</v>
      </c>
      <c r="D217" s="2" t="s">
        <v>106</v>
      </c>
      <c r="E217" s="2" t="s">
        <v>105</v>
      </c>
      <c r="F217" s="3">
        <v>385000</v>
      </c>
      <c r="G217" s="9"/>
    </row>
    <row r="218" spans="1:7" ht="46.5" x14ac:dyDescent="0.35">
      <c r="A218" s="2">
        <v>27</v>
      </c>
      <c r="B218" s="2" t="s">
        <v>109</v>
      </c>
      <c r="C218" s="2" t="s">
        <v>110</v>
      </c>
      <c r="D218" s="2" t="s">
        <v>106</v>
      </c>
      <c r="E218" s="2" t="s">
        <v>110</v>
      </c>
      <c r="F218" s="3">
        <v>3000000</v>
      </c>
      <c r="G218" s="9"/>
    </row>
    <row r="219" spans="1:7" ht="31" x14ac:dyDescent="0.35">
      <c r="A219" s="2">
        <v>28</v>
      </c>
      <c r="B219" s="2" t="s">
        <v>111</v>
      </c>
      <c r="C219" s="2" t="s">
        <v>112</v>
      </c>
      <c r="D219" s="2" t="s">
        <v>106</v>
      </c>
      <c r="E219" s="2" t="s">
        <v>112</v>
      </c>
      <c r="F219" s="3">
        <v>5000000</v>
      </c>
      <c r="G219" s="9"/>
    </row>
    <row r="220" spans="1:7" x14ac:dyDescent="0.35">
      <c r="A220" s="2">
        <v>29</v>
      </c>
      <c r="B220" s="2" t="s">
        <v>113</v>
      </c>
      <c r="C220" s="2" t="s">
        <v>112</v>
      </c>
      <c r="D220" s="2" t="s">
        <v>106</v>
      </c>
      <c r="E220" s="2" t="s">
        <v>112</v>
      </c>
      <c r="F220" s="3">
        <v>2000000</v>
      </c>
      <c r="G220" s="9"/>
    </row>
    <row r="221" spans="1:7" ht="31" x14ac:dyDescent="0.35">
      <c r="A221" s="2">
        <v>30</v>
      </c>
      <c r="B221" s="2" t="s">
        <v>114</v>
      </c>
      <c r="C221" s="2" t="s">
        <v>112</v>
      </c>
      <c r="D221" s="2" t="s">
        <v>106</v>
      </c>
      <c r="E221" s="2" t="s">
        <v>112</v>
      </c>
      <c r="F221" s="3">
        <v>3500000</v>
      </c>
      <c r="G221" s="9"/>
    </row>
    <row r="222" spans="1:7" ht="46.5" x14ac:dyDescent="0.35">
      <c r="A222" s="2">
        <v>31</v>
      </c>
      <c r="B222" s="2" t="s">
        <v>115</v>
      </c>
      <c r="C222" s="2" t="s">
        <v>112</v>
      </c>
      <c r="D222" s="2" t="s">
        <v>106</v>
      </c>
      <c r="E222" s="2" t="s">
        <v>112</v>
      </c>
      <c r="F222" s="3">
        <v>6000000</v>
      </c>
      <c r="G222" s="9"/>
    </row>
    <row r="223" spans="1:7" x14ac:dyDescent="0.35">
      <c r="A223" s="2">
        <v>32</v>
      </c>
      <c r="B223" s="2" t="s">
        <v>116</v>
      </c>
      <c r="C223" s="2" t="s">
        <v>117</v>
      </c>
      <c r="D223" s="2" t="s">
        <v>106</v>
      </c>
      <c r="E223" s="2" t="s">
        <v>117</v>
      </c>
      <c r="F223" s="3">
        <v>820000</v>
      </c>
      <c r="G223" s="9"/>
    </row>
    <row r="224" spans="1:7" x14ac:dyDescent="0.35">
      <c r="A224" s="2">
        <v>33</v>
      </c>
      <c r="B224" s="2" t="s">
        <v>118</v>
      </c>
      <c r="C224" s="2" t="s">
        <v>117</v>
      </c>
      <c r="D224" s="2" t="s">
        <v>106</v>
      </c>
      <c r="E224" s="2" t="s">
        <v>117</v>
      </c>
      <c r="F224" s="3">
        <v>730000</v>
      </c>
      <c r="G224" s="9"/>
    </row>
    <row r="225" spans="1:7" ht="31" x14ac:dyDescent="0.35">
      <c r="A225" s="2">
        <v>34</v>
      </c>
      <c r="B225" s="2" t="s">
        <v>119</v>
      </c>
      <c r="C225" s="2" t="s">
        <v>120</v>
      </c>
      <c r="D225" s="2" t="s">
        <v>106</v>
      </c>
      <c r="E225" s="2" t="s">
        <v>121</v>
      </c>
      <c r="F225" s="3">
        <v>5021500</v>
      </c>
      <c r="G225" s="9"/>
    </row>
    <row r="226" spans="1:7" x14ac:dyDescent="0.35">
      <c r="A226" s="2">
        <v>35</v>
      </c>
      <c r="B226" s="2" t="s">
        <v>122</v>
      </c>
      <c r="C226" s="2" t="s">
        <v>123</v>
      </c>
      <c r="D226" s="2" t="s">
        <v>106</v>
      </c>
      <c r="E226" s="2" t="s">
        <v>124</v>
      </c>
      <c r="F226" s="3">
        <v>6100000</v>
      </c>
      <c r="G226" s="9"/>
    </row>
    <row r="227" spans="1:7" ht="31" x14ac:dyDescent="0.35">
      <c r="A227" s="2">
        <v>36</v>
      </c>
      <c r="B227" s="2" t="s">
        <v>125</v>
      </c>
      <c r="C227" s="2" t="s">
        <v>126</v>
      </c>
      <c r="D227" s="2" t="s">
        <v>106</v>
      </c>
      <c r="E227" s="2" t="s">
        <v>127</v>
      </c>
      <c r="F227" s="3">
        <v>4050000</v>
      </c>
      <c r="G227" s="9"/>
    </row>
    <row r="228" spans="1:7" ht="46.5" x14ac:dyDescent="0.35">
      <c r="A228" s="2">
        <v>37</v>
      </c>
      <c r="B228" s="2" t="s">
        <v>128</v>
      </c>
      <c r="C228" s="2" t="s">
        <v>129</v>
      </c>
      <c r="D228" s="2" t="s">
        <v>106</v>
      </c>
      <c r="E228" s="2" t="s">
        <v>129</v>
      </c>
      <c r="F228" s="3">
        <v>5410000</v>
      </c>
      <c r="G228" s="9"/>
    </row>
    <row r="229" spans="1:7" ht="31" x14ac:dyDescent="0.35">
      <c r="A229" s="2">
        <v>38</v>
      </c>
      <c r="B229" s="2" t="s">
        <v>130</v>
      </c>
      <c r="C229" s="2" t="s">
        <v>129</v>
      </c>
      <c r="D229" s="2" t="s">
        <v>106</v>
      </c>
      <c r="E229" s="2" t="s">
        <v>129</v>
      </c>
      <c r="F229" s="3">
        <v>1135000</v>
      </c>
      <c r="G229" s="9"/>
    </row>
    <row r="230" spans="1:7" ht="31" x14ac:dyDescent="0.35">
      <c r="A230" s="2">
        <v>39</v>
      </c>
      <c r="B230" s="2" t="s">
        <v>131</v>
      </c>
      <c r="C230" s="2"/>
      <c r="D230" s="2" t="s">
        <v>106</v>
      </c>
      <c r="E230" s="2"/>
      <c r="F230" s="3">
        <v>4050000</v>
      </c>
      <c r="G230" s="9"/>
    </row>
    <row r="231" spans="1:7" ht="31" x14ac:dyDescent="0.35">
      <c r="A231" s="2">
        <v>40</v>
      </c>
      <c r="B231" s="2" t="s">
        <v>132</v>
      </c>
      <c r="C231" s="2" t="s">
        <v>133</v>
      </c>
      <c r="D231" s="2" t="s">
        <v>106</v>
      </c>
      <c r="E231" s="2" t="s">
        <v>133</v>
      </c>
      <c r="F231" s="3">
        <v>1968895</v>
      </c>
      <c r="G231" s="9"/>
    </row>
    <row r="232" spans="1:7" ht="31" x14ac:dyDescent="0.35">
      <c r="A232" s="2">
        <v>41</v>
      </c>
      <c r="B232" s="2" t="s">
        <v>134</v>
      </c>
      <c r="C232" s="2" t="s">
        <v>135</v>
      </c>
      <c r="D232" s="2" t="s">
        <v>106</v>
      </c>
      <c r="E232" s="2" t="s">
        <v>136</v>
      </c>
      <c r="F232" s="3">
        <v>234675</v>
      </c>
      <c r="G232" s="9"/>
    </row>
    <row r="233" spans="1:7" ht="31" x14ac:dyDescent="0.35">
      <c r="A233" s="2">
        <v>42</v>
      </c>
      <c r="B233" s="2" t="s">
        <v>137</v>
      </c>
      <c r="C233" s="2" t="s">
        <v>136</v>
      </c>
      <c r="D233" s="2" t="s">
        <v>106</v>
      </c>
      <c r="E233" s="2" t="s">
        <v>136</v>
      </c>
      <c r="F233" s="3">
        <v>1377879</v>
      </c>
      <c r="G233" s="9"/>
    </row>
    <row r="234" spans="1:7" x14ac:dyDescent="0.35">
      <c r="A234" s="2">
        <v>43</v>
      </c>
      <c r="B234" s="2" t="s">
        <v>138</v>
      </c>
      <c r="C234" s="2" t="s">
        <v>117</v>
      </c>
      <c r="D234" s="2" t="s">
        <v>106</v>
      </c>
      <c r="E234" s="2" t="s">
        <v>117</v>
      </c>
      <c r="F234" s="3">
        <v>500000</v>
      </c>
      <c r="G234" s="9"/>
    </row>
    <row r="235" spans="1:7" ht="31" x14ac:dyDescent="0.35">
      <c r="A235" s="2">
        <v>44</v>
      </c>
      <c r="B235" s="2" t="s">
        <v>139</v>
      </c>
      <c r="C235" s="2" t="s">
        <v>140</v>
      </c>
      <c r="D235" s="2" t="s">
        <v>106</v>
      </c>
      <c r="E235" s="2" t="s">
        <v>141</v>
      </c>
      <c r="F235" s="3">
        <v>3500000</v>
      </c>
      <c r="G235" s="9"/>
    </row>
    <row r="236" spans="1:7" ht="31" x14ac:dyDescent="0.35">
      <c r="A236" s="2">
        <v>45</v>
      </c>
      <c r="B236" s="2" t="s">
        <v>142</v>
      </c>
      <c r="C236" s="2" t="s">
        <v>140</v>
      </c>
      <c r="D236" s="2" t="s">
        <v>106</v>
      </c>
      <c r="E236" s="2" t="s">
        <v>140</v>
      </c>
      <c r="F236" s="3">
        <v>2500000</v>
      </c>
      <c r="G236" s="9"/>
    </row>
    <row r="237" spans="1:7" ht="31" x14ac:dyDescent="0.35">
      <c r="A237" s="2">
        <v>46</v>
      </c>
      <c r="B237" s="2" t="s">
        <v>143</v>
      </c>
      <c r="C237" s="2" t="s">
        <v>141</v>
      </c>
      <c r="D237" s="2" t="s">
        <v>106</v>
      </c>
      <c r="E237" s="2" t="s">
        <v>144</v>
      </c>
      <c r="F237" s="3">
        <v>3500000</v>
      </c>
      <c r="G237" s="9"/>
    </row>
    <row r="238" spans="1:7" ht="46.5" x14ac:dyDescent="0.35">
      <c r="A238" s="2">
        <v>47</v>
      </c>
      <c r="B238" s="2" t="s">
        <v>145</v>
      </c>
      <c r="C238" s="2" t="s">
        <v>144</v>
      </c>
      <c r="D238" s="2" t="s">
        <v>106</v>
      </c>
      <c r="E238" s="2" t="s">
        <v>144</v>
      </c>
      <c r="F238" s="3">
        <v>4000000</v>
      </c>
      <c r="G238" s="9"/>
    </row>
    <row r="239" spans="1:7" ht="46.5" x14ac:dyDescent="0.35">
      <c r="A239" s="2">
        <v>48</v>
      </c>
      <c r="B239" s="2" t="s">
        <v>146</v>
      </c>
      <c r="C239" s="2" t="s">
        <v>144</v>
      </c>
      <c r="D239" s="2" t="s">
        <v>106</v>
      </c>
      <c r="E239" s="2" t="s">
        <v>144</v>
      </c>
      <c r="F239" s="3">
        <v>1105000</v>
      </c>
      <c r="G239" s="9"/>
    </row>
    <row r="240" spans="1:7" ht="46.5" x14ac:dyDescent="0.35">
      <c r="A240" s="2">
        <v>49</v>
      </c>
      <c r="B240" s="2" t="s">
        <v>147</v>
      </c>
      <c r="C240" s="2" t="s">
        <v>148</v>
      </c>
      <c r="D240" s="2" t="s">
        <v>106</v>
      </c>
      <c r="E240" s="2" t="s">
        <v>144</v>
      </c>
      <c r="F240" s="3">
        <v>2500000</v>
      </c>
      <c r="G240" s="9"/>
    </row>
    <row r="241" spans="1:7" ht="31" x14ac:dyDescent="0.35">
      <c r="A241" s="2">
        <v>50</v>
      </c>
      <c r="B241" s="2" t="s">
        <v>149</v>
      </c>
      <c r="C241" s="2" t="s">
        <v>144</v>
      </c>
      <c r="D241" s="2" t="s">
        <v>106</v>
      </c>
      <c r="E241" s="2" t="s">
        <v>150</v>
      </c>
      <c r="F241" s="3">
        <v>2000000</v>
      </c>
      <c r="G241" s="9"/>
    </row>
    <row r="242" spans="1:7" ht="46.5" x14ac:dyDescent="0.35">
      <c r="A242" s="2">
        <v>51</v>
      </c>
      <c r="B242" s="2" t="s">
        <v>151</v>
      </c>
      <c r="C242" s="2" t="s">
        <v>454</v>
      </c>
      <c r="D242" s="2" t="s">
        <v>106</v>
      </c>
      <c r="E242" s="2" t="s">
        <v>153</v>
      </c>
      <c r="F242" s="3">
        <v>835000</v>
      </c>
      <c r="G242" s="9"/>
    </row>
    <row r="243" spans="1:7" ht="46.5" x14ac:dyDescent="0.35">
      <c r="A243" s="2">
        <v>52</v>
      </c>
      <c r="B243" s="2" t="s">
        <v>154</v>
      </c>
      <c r="C243" s="2" t="s">
        <v>152</v>
      </c>
      <c r="D243" s="2" t="s">
        <v>106</v>
      </c>
      <c r="E243" s="2" t="s">
        <v>152</v>
      </c>
      <c r="F243" s="3">
        <v>175000</v>
      </c>
      <c r="G243" s="9"/>
    </row>
    <row r="244" spans="1:7" ht="62" x14ac:dyDescent="0.35">
      <c r="A244" s="2">
        <v>53</v>
      </c>
      <c r="B244" s="2" t="s">
        <v>155</v>
      </c>
      <c r="C244" s="2" t="s">
        <v>152</v>
      </c>
      <c r="D244" s="2" t="s">
        <v>106</v>
      </c>
      <c r="E244" s="2" t="s">
        <v>152</v>
      </c>
      <c r="F244" s="3">
        <v>1010000</v>
      </c>
      <c r="G244" s="9"/>
    </row>
    <row r="245" spans="1:7" ht="46.5" x14ac:dyDescent="0.35">
      <c r="A245" s="2">
        <v>54</v>
      </c>
      <c r="B245" s="2" t="s">
        <v>455</v>
      </c>
      <c r="C245" s="2" t="s">
        <v>152</v>
      </c>
      <c r="D245" s="2" t="s">
        <v>106</v>
      </c>
      <c r="E245" s="2" t="s">
        <v>152</v>
      </c>
      <c r="F245" s="3">
        <v>830000</v>
      </c>
      <c r="G245" s="9"/>
    </row>
    <row r="246" spans="1:7" ht="46.5" x14ac:dyDescent="0.35">
      <c r="A246" s="2">
        <v>55</v>
      </c>
      <c r="B246" s="2" t="s">
        <v>156</v>
      </c>
      <c r="C246" s="2" t="s">
        <v>152</v>
      </c>
      <c r="D246" s="2" t="s">
        <v>106</v>
      </c>
      <c r="E246" s="2" t="s">
        <v>152</v>
      </c>
      <c r="F246" s="3">
        <v>966000</v>
      </c>
      <c r="G246" s="9"/>
    </row>
    <row r="247" spans="1:7" ht="46.5" x14ac:dyDescent="0.35">
      <c r="A247" s="2">
        <v>56</v>
      </c>
      <c r="B247" s="2" t="s">
        <v>157</v>
      </c>
      <c r="C247" s="2" t="s">
        <v>152</v>
      </c>
      <c r="D247" s="2" t="s">
        <v>106</v>
      </c>
      <c r="E247" s="2" t="s">
        <v>152</v>
      </c>
      <c r="F247" s="3">
        <v>175000</v>
      </c>
      <c r="G247" s="9"/>
    </row>
    <row r="248" spans="1:7" ht="62" x14ac:dyDescent="0.35">
      <c r="A248" s="2">
        <v>57</v>
      </c>
      <c r="B248" s="2" t="s">
        <v>158</v>
      </c>
      <c r="C248" s="2" t="s">
        <v>152</v>
      </c>
      <c r="D248" s="2" t="s">
        <v>106</v>
      </c>
      <c r="E248" s="2" t="s">
        <v>152</v>
      </c>
      <c r="F248" s="3">
        <v>790000</v>
      </c>
      <c r="G248" s="9"/>
    </row>
    <row r="249" spans="1:7" ht="62" x14ac:dyDescent="0.35">
      <c r="A249" s="2">
        <v>58</v>
      </c>
      <c r="B249" s="2" t="s">
        <v>159</v>
      </c>
      <c r="C249" s="2" t="s">
        <v>152</v>
      </c>
      <c r="D249" s="2" t="s">
        <v>106</v>
      </c>
      <c r="E249" s="2" t="s">
        <v>152</v>
      </c>
      <c r="F249" s="3">
        <v>410000</v>
      </c>
      <c r="G249" s="9"/>
    </row>
    <row r="250" spans="1:7" ht="46.5" x14ac:dyDescent="0.35">
      <c r="A250" s="2">
        <v>59</v>
      </c>
      <c r="B250" s="2" t="s">
        <v>160</v>
      </c>
      <c r="C250" s="2" t="s">
        <v>152</v>
      </c>
      <c r="D250" s="2" t="s">
        <v>106</v>
      </c>
      <c r="E250" s="2" t="s">
        <v>152</v>
      </c>
      <c r="F250" s="3">
        <v>155000</v>
      </c>
      <c r="G250" s="9"/>
    </row>
    <row r="251" spans="1:7" ht="62" x14ac:dyDescent="0.35">
      <c r="A251" s="2">
        <v>60</v>
      </c>
      <c r="B251" s="2" t="s">
        <v>161</v>
      </c>
      <c r="C251" s="2" t="s">
        <v>162</v>
      </c>
      <c r="D251" s="2" t="s">
        <v>106</v>
      </c>
      <c r="E251" s="2" t="s">
        <v>162</v>
      </c>
      <c r="F251" s="3">
        <v>2400000</v>
      </c>
      <c r="G251" s="9"/>
    </row>
    <row r="252" spans="1:7" ht="46.5" x14ac:dyDescent="0.35">
      <c r="A252" s="2">
        <v>61</v>
      </c>
      <c r="B252" s="2" t="s">
        <v>163</v>
      </c>
      <c r="C252" s="2" t="s">
        <v>162</v>
      </c>
      <c r="D252" s="2" t="s">
        <v>106</v>
      </c>
      <c r="E252" s="2" t="s">
        <v>164</v>
      </c>
      <c r="F252" s="3">
        <v>2350000</v>
      </c>
      <c r="G252" s="9"/>
    </row>
    <row r="253" spans="1:7" ht="31" x14ac:dyDescent="0.35">
      <c r="A253" s="2">
        <v>62</v>
      </c>
      <c r="B253" s="2" t="s">
        <v>165</v>
      </c>
      <c r="C253" s="2" t="s">
        <v>166</v>
      </c>
      <c r="D253" s="2" t="s">
        <v>106</v>
      </c>
      <c r="E253" s="2" t="s">
        <v>167</v>
      </c>
      <c r="F253" s="3">
        <v>3200000</v>
      </c>
      <c r="G253" s="9"/>
    </row>
    <row r="254" spans="1:7" ht="46.5" x14ac:dyDescent="0.35">
      <c r="A254" s="2">
        <v>63</v>
      </c>
      <c r="B254" s="2" t="s">
        <v>456</v>
      </c>
      <c r="C254" s="2" t="s">
        <v>166</v>
      </c>
      <c r="D254" s="2" t="s">
        <v>106</v>
      </c>
      <c r="E254" s="2" t="s">
        <v>167</v>
      </c>
      <c r="F254" s="3">
        <v>9500000</v>
      </c>
      <c r="G254" s="9"/>
    </row>
    <row r="255" spans="1:7" ht="15" customHeight="1" x14ac:dyDescent="0.35">
      <c r="A255" s="5">
        <v>64</v>
      </c>
      <c r="B255" s="71" t="s">
        <v>466</v>
      </c>
      <c r="C255" s="71" t="s">
        <v>467</v>
      </c>
      <c r="D255" s="71" t="s">
        <v>468</v>
      </c>
      <c r="E255" s="71" t="s">
        <v>467</v>
      </c>
      <c r="F255" s="72">
        <v>16994220</v>
      </c>
      <c r="G255" s="9"/>
    </row>
    <row r="256" spans="1:7" ht="15" customHeight="1" x14ac:dyDescent="0.35">
      <c r="A256" s="5">
        <v>65</v>
      </c>
      <c r="B256" s="71" t="s">
        <v>466</v>
      </c>
      <c r="C256" s="4" t="s">
        <v>469</v>
      </c>
      <c r="D256" s="71" t="s">
        <v>468</v>
      </c>
      <c r="E256" s="4" t="s">
        <v>469</v>
      </c>
      <c r="F256" s="77" t="s">
        <v>470</v>
      </c>
      <c r="G256" s="9"/>
    </row>
    <row r="257" spans="1:7" ht="15" customHeight="1" x14ac:dyDescent="0.35">
      <c r="A257" s="5">
        <v>66</v>
      </c>
      <c r="B257" s="71" t="s">
        <v>466</v>
      </c>
      <c r="C257" s="4" t="s">
        <v>471</v>
      </c>
      <c r="D257" s="71" t="s">
        <v>468</v>
      </c>
      <c r="E257" s="4" t="s">
        <v>471</v>
      </c>
      <c r="F257" s="72">
        <v>13870000</v>
      </c>
      <c r="G257" s="9"/>
    </row>
    <row r="258" spans="1:7" ht="15" customHeight="1" x14ac:dyDescent="0.35">
      <c r="A258" s="5">
        <v>67</v>
      </c>
      <c r="B258" s="71" t="s">
        <v>466</v>
      </c>
      <c r="C258" s="4" t="s">
        <v>472</v>
      </c>
      <c r="D258" s="71" t="s">
        <v>468</v>
      </c>
      <c r="E258" s="4" t="s">
        <v>472</v>
      </c>
      <c r="F258" s="72">
        <v>12090000</v>
      </c>
      <c r="G258" s="9"/>
    </row>
    <row r="259" spans="1:7" ht="15" customHeight="1" x14ac:dyDescent="0.35">
      <c r="A259" s="5">
        <v>68</v>
      </c>
      <c r="B259" s="71" t="s">
        <v>466</v>
      </c>
      <c r="C259" s="4" t="s">
        <v>473</v>
      </c>
      <c r="D259" s="71" t="s">
        <v>468</v>
      </c>
      <c r="E259" s="4" t="s">
        <v>473</v>
      </c>
      <c r="F259" s="72">
        <v>8075400</v>
      </c>
      <c r="G259" s="9"/>
    </row>
    <row r="260" spans="1:7" ht="31" x14ac:dyDescent="0.35">
      <c r="A260" s="2">
        <v>69</v>
      </c>
      <c r="B260" s="71" t="s">
        <v>466</v>
      </c>
      <c r="C260" s="4" t="s">
        <v>474</v>
      </c>
      <c r="D260" s="71" t="s">
        <v>468</v>
      </c>
      <c r="E260" s="4" t="s">
        <v>474</v>
      </c>
      <c r="F260" s="72">
        <v>70000</v>
      </c>
      <c r="G260" s="9"/>
    </row>
    <row r="261" spans="1:7" ht="31" x14ac:dyDescent="0.35">
      <c r="A261" s="2">
        <v>70</v>
      </c>
      <c r="B261" s="71" t="s">
        <v>466</v>
      </c>
      <c r="C261" s="4" t="s">
        <v>475</v>
      </c>
      <c r="D261" s="71" t="s">
        <v>468</v>
      </c>
      <c r="E261" s="4" t="s">
        <v>475</v>
      </c>
      <c r="F261" s="72">
        <v>10001000</v>
      </c>
      <c r="G261" s="9"/>
    </row>
    <row r="262" spans="1:7" ht="31" x14ac:dyDescent="0.35">
      <c r="A262" s="2">
        <v>71</v>
      </c>
      <c r="B262" s="71" t="s">
        <v>466</v>
      </c>
      <c r="C262" s="4" t="s">
        <v>476</v>
      </c>
      <c r="D262" s="71" t="s">
        <v>468</v>
      </c>
      <c r="E262" s="4" t="s">
        <v>476</v>
      </c>
      <c r="F262" s="72">
        <v>15048000</v>
      </c>
      <c r="G262" s="9"/>
    </row>
    <row r="263" spans="1:7" ht="31" x14ac:dyDescent="0.35">
      <c r="A263" s="2">
        <v>72</v>
      </c>
      <c r="B263" s="71" t="s">
        <v>466</v>
      </c>
      <c r="C263" s="4" t="s">
        <v>471</v>
      </c>
      <c r="D263" s="71" t="s">
        <v>468</v>
      </c>
      <c r="E263" s="4" t="s">
        <v>471</v>
      </c>
      <c r="F263" s="72">
        <v>18299300</v>
      </c>
      <c r="G263" s="9"/>
    </row>
    <row r="264" spans="1:7" ht="31" x14ac:dyDescent="0.35">
      <c r="A264" s="2">
        <v>73</v>
      </c>
      <c r="B264" s="71" t="s">
        <v>466</v>
      </c>
      <c r="C264" s="4" t="s">
        <v>471</v>
      </c>
      <c r="D264" s="71" t="s">
        <v>468</v>
      </c>
      <c r="E264" s="4" t="s">
        <v>471</v>
      </c>
      <c r="F264" s="72">
        <v>1227200</v>
      </c>
      <c r="G264" s="9"/>
    </row>
    <row r="265" spans="1:7" ht="31" x14ac:dyDescent="0.35">
      <c r="A265" s="2">
        <v>74</v>
      </c>
      <c r="B265" s="71" t="s">
        <v>466</v>
      </c>
      <c r="C265" s="4" t="s">
        <v>471</v>
      </c>
      <c r="D265" s="71" t="s">
        <v>468</v>
      </c>
      <c r="E265" s="4" t="s">
        <v>471</v>
      </c>
      <c r="F265" s="72">
        <v>3304330</v>
      </c>
      <c r="G265" s="9"/>
    </row>
    <row r="266" spans="1:7" ht="31" x14ac:dyDescent="0.35">
      <c r="A266" s="2">
        <v>75</v>
      </c>
      <c r="B266" s="71" t="s">
        <v>466</v>
      </c>
      <c r="C266" s="4" t="s">
        <v>477</v>
      </c>
      <c r="D266" s="71" t="s">
        <v>468</v>
      </c>
      <c r="E266" s="4" t="s">
        <v>477</v>
      </c>
      <c r="F266" s="72">
        <v>16560000</v>
      </c>
      <c r="G266" s="9"/>
    </row>
    <row r="267" spans="1:7" ht="31" x14ac:dyDescent="0.35">
      <c r="A267" s="2">
        <v>76</v>
      </c>
      <c r="B267" s="71" t="s">
        <v>466</v>
      </c>
      <c r="C267" s="4" t="s">
        <v>477</v>
      </c>
      <c r="D267" s="71" t="s">
        <v>468</v>
      </c>
      <c r="E267" s="4" t="s">
        <v>477</v>
      </c>
      <c r="F267" s="72">
        <v>9200000</v>
      </c>
      <c r="G267" s="9"/>
    </row>
    <row r="268" spans="1:7" ht="31" x14ac:dyDescent="0.35">
      <c r="A268" s="2">
        <v>77</v>
      </c>
      <c r="B268" s="71" t="s">
        <v>466</v>
      </c>
      <c r="C268" s="4" t="s">
        <v>476</v>
      </c>
      <c r="D268" s="71" t="s">
        <v>468</v>
      </c>
      <c r="E268" s="4" t="s">
        <v>476</v>
      </c>
      <c r="F268" s="72">
        <v>28144419.879999999</v>
      </c>
      <c r="G268" s="9"/>
    </row>
    <row r="269" spans="1:7" ht="31" x14ac:dyDescent="0.35">
      <c r="A269" s="2">
        <v>78</v>
      </c>
      <c r="B269" s="71" t="s">
        <v>466</v>
      </c>
      <c r="C269" s="4" t="s">
        <v>471</v>
      </c>
      <c r="D269" s="71" t="s">
        <v>468</v>
      </c>
      <c r="E269" s="4" t="s">
        <v>471</v>
      </c>
      <c r="F269" s="72">
        <v>25348000</v>
      </c>
      <c r="G269" s="9"/>
    </row>
    <row r="270" spans="1:7" ht="31" x14ac:dyDescent="0.35">
      <c r="A270" s="2">
        <v>79</v>
      </c>
      <c r="B270" s="71" t="s">
        <v>466</v>
      </c>
      <c r="C270" s="4" t="s">
        <v>471</v>
      </c>
      <c r="D270" s="71" t="s">
        <v>468</v>
      </c>
      <c r="E270" s="4" t="s">
        <v>471</v>
      </c>
      <c r="F270" s="72">
        <v>16870000</v>
      </c>
      <c r="G270" s="9"/>
    </row>
    <row r="271" spans="1:7" ht="31" x14ac:dyDescent="0.35">
      <c r="A271" s="2">
        <v>80</v>
      </c>
      <c r="B271" s="71" t="s">
        <v>466</v>
      </c>
      <c r="C271" s="4" t="s">
        <v>478</v>
      </c>
      <c r="D271" s="71" t="s">
        <v>468</v>
      </c>
      <c r="E271" s="4" t="s">
        <v>478</v>
      </c>
      <c r="F271" s="72">
        <v>42347900</v>
      </c>
      <c r="G271" s="9"/>
    </row>
    <row r="272" spans="1:7" ht="31" x14ac:dyDescent="0.35">
      <c r="A272" s="2">
        <v>81</v>
      </c>
      <c r="B272" s="71" t="s">
        <v>466</v>
      </c>
      <c r="C272" s="4" t="s">
        <v>475</v>
      </c>
      <c r="D272" s="71" t="s">
        <v>468</v>
      </c>
      <c r="E272" s="4" t="s">
        <v>475</v>
      </c>
      <c r="F272" s="72">
        <v>71244700</v>
      </c>
      <c r="G272" s="9"/>
    </row>
    <row r="273" spans="1:7" ht="31" x14ac:dyDescent="0.35">
      <c r="A273" s="2">
        <v>82</v>
      </c>
      <c r="B273" s="71" t="s">
        <v>466</v>
      </c>
      <c r="C273" s="4" t="s">
        <v>479</v>
      </c>
      <c r="D273" s="71" t="s">
        <v>468</v>
      </c>
      <c r="E273" s="4" t="s">
        <v>479</v>
      </c>
      <c r="F273" s="72">
        <v>64053950</v>
      </c>
      <c r="G273" s="9"/>
    </row>
    <row r="274" spans="1:7" ht="31" x14ac:dyDescent="0.35">
      <c r="A274" s="2">
        <v>83</v>
      </c>
      <c r="B274" s="71" t="s">
        <v>466</v>
      </c>
      <c r="C274" s="4" t="s">
        <v>480</v>
      </c>
      <c r="D274" s="71" t="s">
        <v>468</v>
      </c>
      <c r="E274" s="4" t="s">
        <v>480</v>
      </c>
      <c r="F274" s="72">
        <v>67442120</v>
      </c>
      <c r="G274" s="9"/>
    </row>
    <row r="275" spans="1:7" ht="31" x14ac:dyDescent="0.35">
      <c r="A275" s="2">
        <v>84</v>
      </c>
      <c r="B275" s="71" t="s">
        <v>466</v>
      </c>
      <c r="C275" s="4" t="s">
        <v>481</v>
      </c>
      <c r="D275" s="71" t="s">
        <v>468</v>
      </c>
      <c r="E275" s="4" t="s">
        <v>481</v>
      </c>
      <c r="F275" s="72">
        <v>49260280</v>
      </c>
      <c r="G275" s="9"/>
    </row>
    <row r="276" spans="1:7" ht="31" x14ac:dyDescent="0.35">
      <c r="A276" s="2">
        <v>85</v>
      </c>
      <c r="B276" s="71" t="s">
        <v>466</v>
      </c>
      <c r="C276" s="4" t="s">
        <v>482</v>
      </c>
      <c r="D276" s="71" t="s">
        <v>468</v>
      </c>
      <c r="E276" s="4" t="s">
        <v>482</v>
      </c>
      <c r="F276" s="72">
        <v>30625000</v>
      </c>
      <c r="G276" s="9"/>
    </row>
    <row r="277" spans="1:7" ht="31" x14ac:dyDescent="0.35">
      <c r="A277" s="2">
        <v>86</v>
      </c>
      <c r="B277" s="71" t="s">
        <v>466</v>
      </c>
      <c r="C277" s="4" t="s">
        <v>480</v>
      </c>
      <c r="D277" s="71" t="s">
        <v>468</v>
      </c>
      <c r="E277" s="4" t="s">
        <v>480</v>
      </c>
      <c r="F277" s="72">
        <v>8076000</v>
      </c>
      <c r="G277" s="9"/>
    </row>
    <row r="278" spans="1:7" ht="31" x14ac:dyDescent="0.35">
      <c r="A278" s="2">
        <v>87</v>
      </c>
      <c r="B278" s="71" t="s">
        <v>466</v>
      </c>
      <c r="C278" s="4" t="s">
        <v>475</v>
      </c>
      <c r="D278" s="71" t="s">
        <v>468</v>
      </c>
      <c r="E278" s="4" t="s">
        <v>475</v>
      </c>
      <c r="F278" s="72">
        <v>2010000</v>
      </c>
      <c r="G278" s="9"/>
    </row>
    <row r="279" spans="1:7" ht="31" x14ac:dyDescent="0.35">
      <c r="A279" s="2">
        <v>88</v>
      </c>
      <c r="B279" s="71" t="s">
        <v>466</v>
      </c>
      <c r="C279" s="4" t="s">
        <v>483</v>
      </c>
      <c r="D279" s="71" t="s">
        <v>468</v>
      </c>
      <c r="E279" s="4" t="s">
        <v>483</v>
      </c>
      <c r="F279" s="72">
        <v>1200000</v>
      </c>
      <c r="G279" s="9"/>
    </row>
    <row r="280" spans="1:7" ht="31" x14ac:dyDescent="0.35">
      <c r="A280" s="2">
        <v>89</v>
      </c>
      <c r="B280" s="71" t="s">
        <v>466</v>
      </c>
      <c r="C280" s="4" t="s">
        <v>471</v>
      </c>
      <c r="D280" s="71" t="s">
        <v>468</v>
      </c>
      <c r="E280" s="4" t="s">
        <v>471</v>
      </c>
      <c r="F280" s="72">
        <v>50000</v>
      </c>
      <c r="G280" s="9"/>
    </row>
    <row r="281" spans="1:7" ht="31" x14ac:dyDescent="0.35">
      <c r="A281" s="2">
        <v>90</v>
      </c>
      <c r="B281" s="71" t="s">
        <v>466</v>
      </c>
      <c r="C281" s="4" t="s">
        <v>475</v>
      </c>
      <c r="D281" s="71" t="s">
        <v>468</v>
      </c>
      <c r="E281" s="4" t="s">
        <v>475</v>
      </c>
      <c r="F281" s="72">
        <v>102610940</v>
      </c>
      <c r="G281" s="9"/>
    </row>
    <row r="282" spans="1:7" ht="31" x14ac:dyDescent="0.35">
      <c r="A282" s="2">
        <v>91</v>
      </c>
      <c r="B282" s="71" t="s">
        <v>466</v>
      </c>
      <c r="C282" s="4" t="s">
        <v>484</v>
      </c>
      <c r="D282" s="71" t="s">
        <v>468</v>
      </c>
      <c r="E282" s="4" t="s">
        <v>484</v>
      </c>
      <c r="F282" s="72">
        <v>550000</v>
      </c>
      <c r="G282" s="9"/>
    </row>
    <row r="283" spans="1:7" ht="31" x14ac:dyDescent="0.35">
      <c r="A283" s="2">
        <v>92</v>
      </c>
      <c r="B283" s="71" t="s">
        <v>466</v>
      </c>
      <c r="C283" s="4" t="s">
        <v>477</v>
      </c>
      <c r="D283" s="71" t="s">
        <v>468</v>
      </c>
      <c r="E283" s="4" t="s">
        <v>477</v>
      </c>
      <c r="F283" s="72">
        <v>16560000</v>
      </c>
      <c r="G283" s="9"/>
    </row>
    <row r="284" spans="1:7" ht="31" x14ac:dyDescent="0.35">
      <c r="A284" s="2">
        <v>93</v>
      </c>
      <c r="B284" s="71" t="s">
        <v>466</v>
      </c>
      <c r="C284" s="4" t="s">
        <v>477</v>
      </c>
      <c r="D284" s="71" t="s">
        <v>468</v>
      </c>
      <c r="E284" s="4" t="s">
        <v>477</v>
      </c>
      <c r="F284" s="72">
        <v>9200000</v>
      </c>
      <c r="G284" s="9"/>
    </row>
    <row r="285" spans="1:7" ht="31" x14ac:dyDescent="0.35">
      <c r="A285" s="2">
        <v>94</v>
      </c>
      <c r="B285" s="71" t="s">
        <v>466</v>
      </c>
      <c r="C285" s="4" t="s">
        <v>477</v>
      </c>
      <c r="D285" s="71" t="s">
        <v>468</v>
      </c>
      <c r="E285" s="4" t="s">
        <v>477</v>
      </c>
      <c r="F285" s="72">
        <v>15180000</v>
      </c>
      <c r="G285" s="9"/>
    </row>
    <row r="286" spans="1:7" ht="31" x14ac:dyDescent="0.35">
      <c r="A286" s="2">
        <v>95</v>
      </c>
      <c r="B286" s="71" t="s">
        <v>466</v>
      </c>
      <c r="C286" s="4" t="s">
        <v>485</v>
      </c>
      <c r="D286" s="71" t="s">
        <v>486</v>
      </c>
      <c r="E286" s="4" t="s">
        <v>485</v>
      </c>
      <c r="F286" s="72">
        <v>26357522.879999999</v>
      </c>
      <c r="G286" s="9"/>
    </row>
    <row r="287" spans="1:7" ht="31" x14ac:dyDescent="0.35">
      <c r="A287" s="2">
        <v>96</v>
      </c>
      <c r="B287" s="71" t="s">
        <v>466</v>
      </c>
      <c r="C287" s="4" t="s">
        <v>487</v>
      </c>
      <c r="D287" s="71" t="s">
        <v>468</v>
      </c>
      <c r="E287" s="4" t="s">
        <v>487</v>
      </c>
      <c r="F287" s="72">
        <v>800000</v>
      </c>
      <c r="G287" s="9"/>
    </row>
    <row r="288" spans="1:7" ht="31" x14ac:dyDescent="0.35">
      <c r="A288" s="2">
        <v>97</v>
      </c>
      <c r="B288" s="71" t="s">
        <v>466</v>
      </c>
      <c r="C288" s="4" t="s">
        <v>488</v>
      </c>
      <c r="D288" s="71" t="s">
        <v>468</v>
      </c>
      <c r="E288" s="4" t="s">
        <v>488</v>
      </c>
      <c r="F288" s="72">
        <v>515100</v>
      </c>
      <c r="G288" s="9"/>
    </row>
    <row r="289" spans="1:7" ht="31" x14ac:dyDescent="0.35">
      <c r="A289" s="2">
        <v>98</v>
      </c>
      <c r="B289" s="71" t="s">
        <v>466</v>
      </c>
      <c r="C289" s="4" t="s">
        <v>489</v>
      </c>
      <c r="D289" s="71" t="s">
        <v>468</v>
      </c>
      <c r="E289" s="4" t="s">
        <v>489</v>
      </c>
      <c r="F289" s="72">
        <v>7780000</v>
      </c>
      <c r="G289" s="9"/>
    </row>
    <row r="290" spans="1:7" ht="15" customHeight="1" x14ac:dyDescent="0.35">
      <c r="A290" s="2">
        <v>99</v>
      </c>
      <c r="B290" s="71" t="s">
        <v>466</v>
      </c>
      <c r="C290" s="4" t="s">
        <v>490</v>
      </c>
      <c r="D290" s="71" t="s">
        <v>468</v>
      </c>
      <c r="E290" s="4" t="s">
        <v>490</v>
      </c>
      <c r="F290" s="72">
        <v>2050000</v>
      </c>
      <c r="G290" s="9"/>
    </row>
    <row r="291" spans="1:7" ht="31" x14ac:dyDescent="0.35">
      <c r="A291" s="2">
        <v>100</v>
      </c>
      <c r="B291" s="71" t="s">
        <v>466</v>
      </c>
      <c r="C291" s="4" t="s">
        <v>491</v>
      </c>
      <c r="D291" s="71" t="s">
        <v>468</v>
      </c>
      <c r="E291" s="4" t="s">
        <v>491</v>
      </c>
      <c r="F291" s="72">
        <v>1749000</v>
      </c>
      <c r="G291" s="9"/>
    </row>
    <row r="292" spans="1:7" ht="31" x14ac:dyDescent="0.35">
      <c r="A292" s="2">
        <v>101</v>
      </c>
      <c r="B292" s="71" t="s">
        <v>466</v>
      </c>
      <c r="C292" s="4" t="s">
        <v>492</v>
      </c>
      <c r="D292" s="71" t="s">
        <v>468</v>
      </c>
      <c r="E292" s="4" t="s">
        <v>491</v>
      </c>
      <c r="F292" s="72">
        <v>2425346.9</v>
      </c>
      <c r="G292" s="9"/>
    </row>
    <row r="293" spans="1:7" ht="31" x14ac:dyDescent="0.35">
      <c r="A293" s="2">
        <v>102</v>
      </c>
      <c r="B293" s="71" t="s">
        <v>466</v>
      </c>
      <c r="C293" s="4" t="s">
        <v>493</v>
      </c>
      <c r="D293" s="71" t="s">
        <v>468</v>
      </c>
      <c r="E293" s="4" t="s">
        <v>493</v>
      </c>
      <c r="F293" s="72">
        <v>900000</v>
      </c>
      <c r="G293" s="9"/>
    </row>
    <row r="294" spans="1:7" ht="31" x14ac:dyDescent="0.35">
      <c r="A294" s="2">
        <v>103</v>
      </c>
      <c r="B294" s="71" t="s">
        <v>466</v>
      </c>
      <c r="C294" s="4" t="s">
        <v>494</v>
      </c>
      <c r="D294" s="71" t="s">
        <v>468</v>
      </c>
      <c r="E294" s="4" t="s">
        <v>494</v>
      </c>
      <c r="F294" s="72">
        <v>5154888.8899999997</v>
      </c>
      <c r="G294" s="9"/>
    </row>
    <row r="295" spans="1:7" s="34" customFormat="1" x14ac:dyDescent="0.35">
      <c r="A295" s="380" t="s">
        <v>1625</v>
      </c>
      <c r="B295" s="380"/>
      <c r="C295" s="380"/>
      <c r="D295" s="380"/>
      <c r="E295" s="380"/>
      <c r="F295" s="78">
        <f>SUM(F192:F294)</f>
        <v>851670667.54999995</v>
      </c>
      <c r="G295" s="74"/>
    </row>
    <row r="296" spans="1:7" x14ac:dyDescent="0.35">
      <c r="A296" s="385" t="s">
        <v>203</v>
      </c>
      <c r="B296" s="385"/>
      <c r="C296" s="385"/>
      <c r="D296" s="385"/>
      <c r="E296" s="385"/>
      <c r="F296" s="1"/>
      <c r="G296" s="60"/>
    </row>
    <row r="297" spans="1:7" ht="46.5" x14ac:dyDescent="0.35">
      <c r="A297" s="79">
        <v>1</v>
      </c>
      <c r="B297" s="80" t="s">
        <v>168</v>
      </c>
      <c r="C297" s="71" t="s">
        <v>169</v>
      </c>
      <c r="D297" s="81" t="s">
        <v>106</v>
      </c>
      <c r="E297" s="71" t="s">
        <v>169</v>
      </c>
      <c r="F297" s="82">
        <v>3000000</v>
      </c>
      <c r="G297" s="9"/>
    </row>
    <row r="298" spans="1:7" ht="62" x14ac:dyDescent="0.35">
      <c r="A298" s="79">
        <v>2</v>
      </c>
      <c r="B298" s="80" t="s">
        <v>170</v>
      </c>
      <c r="C298" s="71" t="s">
        <v>171</v>
      </c>
      <c r="D298" s="81" t="s">
        <v>106</v>
      </c>
      <c r="E298" s="71" t="s">
        <v>171</v>
      </c>
      <c r="F298" s="82">
        <v>1000000</v>
      </c>
      <c r="G298" s="9"/>
    </row>
    <row r="299" spans="1:7" ht="93" x14ac:dyDescent="0.35">
      <c r="A299" s="83">
        <v>3</v>
      </c>
      <c r="B299" s="80" t="s">
        <v>172</v>
      </c>
      <c r="C299" s="80" t="s">
        <v>173</v>
      </c>
      <c r="D299" s="84" t="s">
        <v>106</v>
      </c>
      <c r="E299" s="80" t="s">
        <v>173</v>
      </c>
      <c r="F299" s="82">
        <v>1950000</v>
      </c>
      <c r="G299" s="9"/>
    </row>
    <row r="300" spans="1:7" ht="62" x14ac:dyDescent="0.35">
      <c r="A300" s="83">
        <v>4</v>
      </c>
      <c r="B300" s="80" t="s">
        <v>174</v>
      </c>
      <c r="C300" s="80" t="s">
        <v>175</v>
      </c>
      <c r="D300" s="84" t="s">
        <v>106</v>
      </c>
      <c r="E300" s="80" t="s">
        <v>175</v>
      </c>
      <c r="F300" s="82">
        <v>350000</v>
      </c>
      <c r="G300" s="9"/>
    </row>
    <row r="301" spans="1:7" ht="62" x14ac:dyDescent="0.35">
      <c r="A301" s="83">
        <v>5</v>
      </c>
      <c r="B301" s="80" t="s">
        <v>176</v>
      </c>
      <c r="C301" s="80" t="s">
        <v>169</v>
      </c>
      <c r="D301" s="84" t="s">
        <v>106</v>
      </c>
      <c r="E301" s="80" t="s">
        <v>169</v>
      </c>
      <c r="F301" s="82">
        <v>1300000</v>
      </c>
      <c r="G301" s="9"/>
    </row>
    <row r="302" spans="1:7" ht="62" x14ac:dyDescent="0.35">
      <c r="A302" s="83">
        <v>6</v>
      </c>
      <c r="B302" s="80" t="s">
        <v>176</v>
      </c>
      <c r="C302" s="80" t="s">
        <v>177</v>
      </c>
      <c r="D302" s="84" t="s">
        <v>106</v>
      </c>
      <c r="E302" s="80" t="s">
        <v>177</v>
      </c>
      <c r="F302" s="82">
        <v>1300000</v>
      </c>
      <c r="G302" s="9"/>
    </row>
    <row r="303" spans="1:7" ht="77.5" x14ac:dyDescent="0.35">
      <c r="A303" s="83">
        <v>7</v>
      </c>
      <c r="B303" s="80" t="s">
        <v>178</v>
      </c>
      <c r="C303" s="80" t="s">
        <v>179</v>
      </c>
      <c r="D303" s="84" t="s">
        <v>106</v>
      </c>
      <c r="E303" s="80" t="s">
        <v>179</v>
      </c>
      <c r="F303" s="82">
        <v>3400000</v>
      </c>
      <c r="G303" s="9"/>
    </row>
    <row r="304" spans="1:7" ht="93" x14ac:dyDescent="0.35">
      <c r="A304" s="83">
        <v>8</v>
      </c>
      <c r="B304" s="80" t="s">
        <v>180</v>
      </c>
      <c r="C304" s="80" t="s">
        <v>171</v>
      </c>
      <c r="D304" s="84" t="s">
        <v>106</v>
      </c>
      <c r="E304" s="80" t="s">
        <v>171</v>
      </c>
      <c r="F304" s="82">
        <v>350000</v>
      </c>
      <c r="G304" s="9"/>
    </row>
    <row r="305" spans="1:7" ht="77.5" x14ac:dyDescent="0.35">
      <c r="A305" s="83">
        <v>9</v>
      </c>
      <c r="B305" s="80" t="s">
        <v>181</v>
      </c>
      <c r="C305" s="80" t="s">
        <v>171</v>
      </c>
      <c r="D305" s="84" t="s">
        <v>106</v>
      </c>
      <c r="E305" s="80" t="s">
        <v>171</v>
      </c>
      <c r="F305" s="82">
        <v>1500000</v>
      </c>
      <c r="G305" s="9"/>
    </row>
    <row r="306" spans="1:7" ht="46.5" x14ac:dyDescent="0.35">
      <c r="A306" s="83">
        <v>10</v>
      </c>
      <c r="B306" s="80" t="s">
        <v>182</v>
      </c>
      <c r="C306" s="80" t="s">
        <v>177</v>
      </c>
      <c r="D306" s="84" t="s">
        <v>106</v>
      </c>
      <c r="E306" s="80" t="s">
        <v>183</v>
      </c>
      <c r="F306" s="82">
        <v>2300000</v>
      </c>
      <c r="G306" s="9"/>
    </row>
    <row r="307" spans="1:7" ht="62" x14ac:dyDescent="0.35">
      <c r="A307" s="83">
        <v>11</v>
      </c>
      <c r="B307" s="80" t="s">
        <v>184</v>
      </c>
      <c r="C307" s="80" t="s">
        <v>169</v>
      </c>
      <c r="D307" s="84" t="s">
        <v>106</v>
      </c>
      <c r="E307" s="80" t="s">
        <v>169</v>
      </c>
      <c r="F307" s="82">
        <v>550000</v>
      </c>
      <c r="G307" s="9"/>
    </row>
    <row r="308" spans="1:7" ht="62" x14ac:dyDescent="0.35">
      <c r="A308" s="83">
        <v>12</v>
      </c>
      <c r="B308" s="80" t="s">
        <v>185</v>
      </c>
      <c r="C308" s="80" t="s">
        <v>169</v>
      </c>
      <c r="D308" s="84" t="s">
        <v>106</v>
      </c>
      <c r="E308" s="80" t="s">
        <v>169</v>
      </c>
      <c r="F308" s="82">
        <v>780000</v>
      </c>
      <c r="G308" s="9"/>
    </row>
    <row r="309" spans="1:7" ht="62" x14ac:dyDescent="0.35">
      <c r="A309" s="83">
        <v>13</v>
      </c>
      <c r="B309" s="80" t="s">
        <v>186</v>
      </c>
      <c r="C309" s="80" t="s">
        <v>187</v>
      </c>
      <c r="D309" s="84" t="s">
        <v>106</v>
      </c>
      <c r="E309" s="80" t="s">
        <v>187</v>
      </c>
      <c r="F309" s="82">
        <v>3500000</v>
      </c>
      <c r="G309" s="9"/>
    </row>
    <row r="310" spans="1:7" ht="62" x14ac:dyDescent="0.35">
      <c r="A310" s="83">
        <v>14</v>
      </c>
      <c r="B310" s="80" t="s">
        <v>188</v>
      </c>
      <c r="C310" s="80" t="s">
        <v>179</v>
      </c>
      <c r="D310" s="84" t="s">
        <v>106</v>
      </c>
      <c r="E310" s="80" t="s">
        <v>179</v>
      </c>
      <c r="F310" s="82">
        <v>900000</v>
      </c>
      <c r="G310" s="9"/>
    </row>
    <row r="311" spans="1:7" ht="31" x14ac:dyDescent="0.35">
      <c r="A311" s="83">
        <v>15</v>
      </c>
      <c r="B311" s="80" t="s">
        <v>189</v>
      </c>
      <c r="C311" s="80" t="s">
        <v>179</v>
      </c>
      <c r="D311" s="84" t="s">
        <v>106</v>
      </c>
      <c r="E311" s="80" t="s">
        <v>179</v>
      </c>
      <c r="F311" s="82">
        <v>2850000</v>
      </c>
      <c r="G311" s="9"/>
    </row>
    <row r="312" spans="1:7" ht="46.5" x14ac:dyDescent="0.35">
      <c r="A312" s="83">
        <v>16</v>
      </c>
      <c r="B312" s="80" t="s">
        <v>190</v>
      </c>
      <c r="C312" s="80" t="s">
        <v>191</v>
      </c>
      <c r="D312" s="84" t="s">
        <v>106</v>
      </c>
      <c r="E312" s="80" t="s">
        <v>191</v>
      </c>
      <c r="F312" s="82">
        <v>1400000</v>
      </c>
      <c r="G312" s="9"/>
    </row>
    <row r="313" spans="1:7" ht="46.5" x14ac:dyDescent="0.35">
      <c r="A313" s="83">
        <v>17</v>
      </c>
      <c r="B313" s="80" t="s">
        <v>192</v>
      </c>
      <c r="C313" s="80" t="s">
        <v>191</v>
      </c>
      <c r="D313" s="84" t="s">
        <v>106</v>
      </c>
      <c r="E313" s="80" t="s">
        <v>191</v>
      </c>
      <c r="F313" s="82">
        <v>900000</v>
      </c>
      <c r="G313" s="9"/>
    </row>
    <row r="314" spans="1:7" ht="46.5" x14ac:dyDescent="0.35">
      <c r="A314" s="83">
        <v>18</v>
      </c>
      <c r="B314" s="80" t="s">
        <v>193</v>
      </c>
      <c r="C314" s="80" t="s">
        <v>194</v>
      </c>
      <c r="D314" s="84" t="s">
        <v>106</v>
      </c>
      <c r="E314" s="80" t="s">
        <v>194</v>
      </c>
      <c r="F314" s="82">
        <v>1800000</v>
      </c>
      <c r="G314" s="9"/>
    </row>
    <row r="315" spans="1:7" ht="62" x14ac:dyDescent="0.35">
      <c r="A315" s="83">
        <v>19</v>
      </c>
      <c r="B315" s="80" t="s">
        <v>195</v>
      </c>
      <c r="C315" s="80" t="s">
        <v>179</v>
      </c>
      <c r="D315" s="84" t="s">
        <v>106</v>
      </c>
      <c r="E315" s="80" t="s">
        <v>179</v>
      </c>
      <c r="F315" s="82">
        <v>1800000</v>
      </c>
      <c r="G315" s="9"/>
    </row>
    <row r="316" spans="1:7" ht="46.5" x14ac:dyDescent="0.35">
      <c r="A316" s="83">
        <v>20</v>
      </c>
      <c r="B316" s="80" t="s">
        <v>196</v>
      </c>
      <c r="C316" s="80" t="s">
        <v>179</v>
      </c>
      <c r="D316" s="84" t="s">
        <v>106</v>
      </c>
      <c r="E316" s="80" t="s">
        <v>179</v>
      </c>
      <c r="F316" s="82">
        <v>1800000</v>
      </c>
      <c r="G316" s="9"/>
    </row>
    <row r="317" spans="1:7" ht="77.5" x14ac:dyDescent="0.35">
      <c r="A317" s="83">
        <v>21</v>
      </c>
      <c r="B317" s="80" t="s">
        <v>197</v>
      </c>
      <c r="C317" s="80" t="s">
        <v>198</v>
      </c>
      <c r="D317" s="84" t="s">
        <v>106</v>
      </c>
      <c r="E317" s="80" t="s">
        <v>198</v>
      </c>
      <c r="F317" s="82">
        <v>2000000</v>
      </c>
      <c r="G317" s="9"/>
    </row>
    <row r="318" spans="1:7" ht="62" x14ac:dyDescent="0.35">
      <c r="A318" s="83">
        <v>22</v>
      </c>
      <c r="B318" s="80" t="s">
        <v>199</v>
      </c>
      <c r="C318" s="80" t="s">
        <v>198</v>
      </c>
      <c r="D318" s="84" t="s">
        <v>106</v>
      </c>
      <c r="E318" s="80" t="s">
        <v>198</v>
      </c>
      <c r="F318" s="82">
        <v>970000</v>
      </c>
      <c r="G318" s="9"/>
    </row>
    <row r="319" spans="1:7" ht="46.5" x14ac:dyDescent="0.35">
      <c r="A319" s="83">
        <v>23</v>
      </c>
      <c r="B319" s="80" t="s">
        <v>200</v>
      </c>
      <c r="C319" s="80" t="s">
        <v>201</v>
      </c>
      <c r="D319" s="84" t="s">
        <v>106</v>
      </c>
      <c r="E319" s="80" t="s">
        <v>201</v>
      </c>
      <c r="F319" s="82">
        <v>480000</v>
      </c>
      <c r="G319" s="9"/>
    </row>
    <row r="320" spans="1:7" ht="62" x14ac:dyDescent="0.35">
      <c r="A320" s="83">
        <v>24</v>
      </c>
      <c r="B320" s="80" t="s">
        <v>202</v>
      </c>
      <c r="C320" s="80" t="s">
        <v>187</v>
      </c>
      <c r="D320" s="84" t="s">
        <v>106</v>
      </c>
      <c r="E320" s="80" t="s">
        <v>187</v>
      </c>
      <c r="F320" s="82">
        <v>3000000</v>
      </c>
      <c r="G320" s="9"/>
    </row>
    <row r="321" spans="1:7" ht="46.5" x14ac:dyDescent="0.35">
      <c r="A321" s="61">
        <v>25</v>
      </c>
      <c r="B321" s="10" t="s">
        <v>495</v>
      </c>
      <c r="C321" s="4" t="s">
        <v>496</v>
      </c>
      <c r="D321" s="10" t="s">
        <v>497</v>
      </c>
      <c r="E321" s="4" t="s">
        <v>496</v>
      </c>
      <c r="F321" s="21">
        <v>59810800</v>
      </c>
      <c r="G321" s="9"/>
    </row>
    <row r="322" spans="1:7" ht="46.5" x14ac:dyDescent="0.35">
      <c r="A322" s="61">
        <v>26</v>
      </c>
      <c r="B322" s="10" t="s">
        <v>498</v>
      </c>
      <c r="C322" s="4" t="s">
        <v>499</v>
      </c>
      <c r="D322" s="10" t="s">
        <v>497</v>
      </c>
      <c r="E322" s="4" t="s">
        <v>499</v>
      </c>
      <c r="F322" s="21">
        <v>59355072</v>
      </c>
      <c r="G322" s="9"/>
    </row>
    <row r="323" spans="1:7" ht="62" x14ac:dyDescent="0.35">
      <c r="A323" s="61">
        <v>27</v>
      </c>
      <c r="B323" s="10" t="s">
        <v>500</v>
      </c>
      <c r="C323" s="4" t="s">
        <v>501</v>
      </c>
      <c r="D323" s="10" t="s">
        <v>458</v>
      </c>
      <c r="E323" s="4" t="s">
        <v>501</v>
      </c>
      <c r="F323" s="21">
        <v>145470000</v>
      </c>
      <c r="G323" s="9"/>
    </row>
    <row r="324" spans="1:7" ht="46.5" x14ac:dyDescent="0.35">
      <c r="A324" s="61">
        <v>28</v>
      </c>
      <c r="B324" s="10" t="s">
        <v>502</v>
      </c>
      <c r="C324" s="4" t="s">
        <v>503</v>
      </c>
      <c r="D324" s="10" t="s">
        <v>497</v>
      </c>
      <c r="E324" s="4" t="s">
        <v>503</v>
      </c>
      <c r="F324" s="21">
        <v>25200000</v>
      </c>
      <c r="G324" s="9"/>
    </row>
    <row r="325" spans="1:7" ht="46.5" x14ac:dyDescent="0.35">
      <c r="A325" s="61">
        <v>29</v>
      </c>
      <c r="B325" s="10" t="s">
        <v>504</v>
      </c>
      <c r="C325" s="4" t="s">
        <v>505</v>
      </c>
      <c r="D325" s="10" t="s">
        <v>458</v>
      </c>
      <c r="E325" s="4" t="s">
        <v>505</v>
      </c>
      <c r="F325" s="21">
        <v>44309500</v>
      </c>
      <c r="G325" s="9"/>
    </row>
    <row r="326" spans="1:7" ht="62" x14ac:dyDescent="0.35">
      <c r="A326" s="61">
        <v>30</v>
      </c>
      <c r="B326" s="10" t="s">
        <v>506</v>
      </c>
      <c r="C326" s="4" t="s">
        <v>507</v>
      </c>
      <c r="D326" s="10" t="s">
        <v>458</v>
      </c>
      <c r="E326" s="4" t="s">
        <v>507</v>
      </c>
      <c r="F326" s="21">
        <v>37559400</v>
      </c>
      <c r="G326" s="9"/>
    </row>
    <row r="327" spans="1:7" ht="46.5" x14ac:dyDescent="0.35">
      <c r="A327" s="61">
        <v>31</v>
      </c>
      <c r="B327" s="10" t="s">
        <v>508</v>
      </c>
      <c r="C327" s="4" t="s">
        <v>507</v>
      </c>
      <c r="D327" s="10" t="s">
        <v>458</v>
      </c>
      <c r="E327" s="4" t="s">
        <v>507</v>
      </c>
      <c r="F327" s="21">
        <v>92264200</v>
      </c>
      <c r="G327" s="9"/>
    </row>
    <row r="328" spans="1:7" ht="46.5" x14ac:dyDescent="0.35">
      <c r="A328" s="61">
        <v>32</v>
      </c>
      <c r="B328" s="10" t="s">
        <v>509</v>
      </c>
      <c r="C328" s="4" t="s">
        <v>510</v>
      </c>
      <c r="D328" s="10" t="s">
        <v>458</v>
      </c>
      <c r="E328" s="4" t="s">
        <v>510</v>
      </c>
      <c r="F328" s="21">
        <v>749890</v>
      </c>
      <c r="G328" s="9"/>
    </row>
    <row r="329" spans="1:7" ht="46.5" x14ac:dyDescent="0.35">
      <c r="A329" s="61">
        <v>33</v>
      </c>
      <c r="B329" s="10" t="s">
        <v>511</v>
      </c>
      <c r="C329" s="4" t="s">
        <v>510</v>
      </c>
      <c r="D329" s="10" t="s">
        <v>458</v>
      </c>
      <c r="E329" s="4" t="s">
        <v>510</v>
      </c>
      <c r="F329" s="21">
        <v>7420000</v>
      </c>
      <c r="G329" s="9"/>
    </row>
    <row r="330" spans="1:7" ht="46.5" x14ac:dyDescent="0.35">
      <c r="A330" s="61">
        <v>34</v>
      </c>
      <c r="B330" s="10" t="s">
        <v>512</v>
      </c>
      <c r="C330" s="4" t="s">
        <v>510</v>
      </c>
      <c r="D330" s="10" t="s">
        <v>458</v>
      </c>
      <c r="E330" s="4" t="s">
        <v>510</v>
      </c>
      <c r="F330" s="21">
        <v>5825000</v>
      </c>
      <c r="G330" s="9"/>
    </row>
    <row r="331" spans="1:7" ht="46.5" x14ac:dyDescent="0.35">
      <c r="A331" s="61">
        <v>35</v>
      </c>
      <c r="B331" s="10" t="s">
        <v>513</v>
      </c>
      <c r="C331" s="4" t="s">
        <v>505</v>
      </c>
      <c r="D331" s="10" t="s">
        <v>458</v>
      </c>
      <c r="E331" s="4" t="s">
        <v>505</v>
      </c>
      <c r="F331" s="21">
        <v>16320000</v>
      </c>
      <c r="G331" s="9"/>
    </row>
    <row r="332" spans="1:7" ht="62" x14ac:dyDescent="0.35">
      <c r="A332" s="61">
        <v>36</v>
      </c>
      <c r="B332" s="10" t="s">
        <v>514</v>
      </c>
      <c r="C332" s="4" t="s">
        <v>505</v>
      </c>
      <c r="D332" s="10" t="s">
        <v>458</v>
      </c>
      <c r="E332" s="4" t="s">
        <v>505</v>
      </c>
      <c r="F332" s="21">
        <v>3521000</v>
      </c>
      <c r="G332" s="9"/>
    </row>
    <row r="333" spans="1:7" ht="46.5" x14ac:dyDescent="0.35">
      <c r="A333" s="61">
        <v>37</v>
      </c>
      <c r="B333" s="10" t="s">
        <v>515</v>
      </c>
      <c r="C333" s="4" t="s">
        <v>516</v>
      </c>
      <c r="D333" s="10" t="s">
        <v>458</v>
      </c>
      <c r="E333" s="4" t="s">
        <v>516</v>
      </c>
      <c r="F333" s="21">
        <v>43586000</v>
      </c>
      <c r="G333" s="9"/>
    </row>
    <row r="334" spans="1:7" ht="46.5" x14ac:dyDescent="0.35">
      <c r="A334" s="61">
        <v>38</v>
      </c>
      <c r="B334" s="10" t="s">
        <v>517</v>
      </c>
      <c r="C334" s="4" t="s">
        <v>518</v>
      </c>
      <c r="D334" s="10" t="s">
        <v>458</v>
      </c>
      <c r="E334" s="4" t="s">
        <v>518</v>
      </c>
      <c r="F334" s="21">
        <v>1030000</v>
      </c>
      <c r="G334" s="9"/>
    </row>
    <row r="335" spans="1:7" ht="46.5" x14ac:dyDescent="0.35">
      <c r="A335" s="61">
        <v>39</v>
      </c>
      <c r="B335" s="10" t="s">
        <v>519</v>
      </c>
      <c r="C335" s="4" t="s">
        <v>520</v>
      </c>
      <c r="D335" s="10" t="s">
        <v>458</v>
      </c>
      <c r="E335" s="4" t="s">
        <v>520</v>
      </c>
      <c r="F335" s="21">
        <v>19076000</v>
      </c>
      <c r="G335" s="9"/>
    </row>
    <row r="336" spans="1:7" ht="46.5" x14ac:dyDescent="0.35">
      <c r="A336" s="61">
        <v>40</v>
      </c>
      <c r="B336" s="10" t="s">
        <v>519</v>
      </c>
      <c r="C336" s="4" t="s">
        <v>505</v>
      </c>
      <c r="D336" s="10" t="s">
        <v>458</v>
      </c>
      <c r="E336" s="4" t="s">
        <v>505</v>
      </c>
      <c r="F336" s="21">
        <v>3710000</v>
      </c>
      <c r="G336" s="9"/>
    </row>
    <row r="337" spans="1:7" s="34" customFormat="1" x14ac:dyDescent="0.35">
      <c r="A337" s="380" t="s">
        <v>1626</v>
      </c>
      <c r="B337" s="380"/>
      <c r="C337" s="380"/>
      <c r="D337" s="380"/>
      <c r="E337" s="380"/>
      <c r="F337" s="85">
        <f>SUM(F297:F336)</f>
        <v>604386862</v>
      </c>
      <c r="G337" s="74"/>
    </row>
    <row r="338" spans="1:7" x14ac:dyDescent="0.35">
      <c r="A338" s="385" t="s">
        <v>313</v>
      </c>
      <c r="B338" s="385"/>
      <c r="C338" s="385"/>
      <c r="D338" s="385"/>
      <c r="E338" s="385"/>
      <c r="F338" s="1"/>
      <c r="G338" s="60"/>
    </row>
    <row r="339" spans="1:7" ht="46.5" x14ac:dyDescent="0.35">
      <c r="A339" s="86" t="s">
        <v>1522</v>
      </c>
      <c r="B339" s="4" t="s">
        <v>204</v>
      </c>
      <c r="C339" s="4" t="s">
        <v>205</v>
      </c>
      <c r="D339" s="4" t="s">
        <v>10</v>
      </c>
      <c r="E339" s="4" t="s">
        <v>205</v>
      </c>
      <c r="F339" s="3">
        <v>385000</v>
      </c>
      <c r="G339" s="9"/>
    </row>
    <row r="340" spans="1:7" ht="46.5" x14ac:dyDescent="0.35">
      <c r="A340" s="86" t="s">
        <v>1523</v>
      </c>
      <c r="B340" s="71" t="s">
        <v>206</v>
      </c>
      <c r="C340" s="71" t="s">
        <v>205</v>
      </c>
      <c r="D340" s="71" t="s">
        <v>207</v>
      </c>
      <c r="E340" s="71" t="s">
        <v>205</v>
      </c>
      <c r="F340" s="72">
        <v>2320000</v>
      </c>
      <c r="G340" s="9"/>
    </row>
    <row r="341" spans="1:7" ht="46.5" x14ac:dyDescent="0.35">
      <c r="A341" s="86" t="s">
        <v>1524</v>
      </c>
      <c r="B341" s="71" t="s">
        <v>208</v>
      </c>
      <c r="C341" s="71" t="s">
        <v>205</v>
      </c>
      <c r="D341" s="71" t="s">
        <v>207</v>
      </c>
      <c r="E341" s="71" t="s">
        <v>205</v>
      </c>
      <c r="F341" s="72">
        <v>669000</v>
      </c>
      <c r="G341" s="9"/>
    </row>
    <row r="342" spans="1:7" ht="62" x14ac:dyDescent="0.35">
      <c r="A342" s="86" t="s">
        <v>1525</v>
      </c>
      <c r="B342" s="71" t="s">
        <v>209</v>
      </c>
      <c r="C342" s="71" t="s">
        <v>205</v>
      </c>
      <c r="D342" s="71" t="s">
        <v>207</v>
      </c>
      <c r="E342" s="71" t="s">
        <v>205</v>
      </c>
      <c r="F342" s="72">
        <v>876000</v>
      </c>
      <c r="G342" s="9"/>
    </row>
    <row r="343" spans="1:7" ht="46.5" x14ac:dyDescent="0.35">
      <c r="A343" s="86" t="s">
        <v>1526</v>
      </c>
      <c r="B343" s="71" t="s">
        <v>210</v>
      </c>
      <c r="C343" s="71" t="s">
        <v>211</v>
      </c>
      <c r="D343" s="71" t="s">
        <v>207</v>
      </c>
      <c r="E343" s="71" t="s">
        <v>211</v>
      </c>
      <c r="F343" s="72">
        <v>4000000</v>
      </c>
      <c r="G343" s="9"/>
    </row>
    <row r="344" spans="1:7" ht="46.5" x14ac:dyDescent="0.35">
      <c r="A344" s="86" t="s">
        <v>1527</v>
      </c>
      <c r="B344" s="4" t="s">
        <v>212</v>
      </c>
      <c r="C344" s="71" t="s">
        <v>211</v>
      </c>
      <c r="D344" s="71" t="s">
        <v>207</v>
      </c>
      <c r="E344" s="71" t="s">
        <v>211</v>
      </c>
      <c r="F344" s="72">
        <v>4000000</v>
      </c>
      <c r="G344" s="9"/>
    </row>
    <row r="345" spans="1:7" ht="46.5" x14ac:dyDescent="0.35">
      <c r="A345" s="86" t="s">
        <v>1528</v>
      </c>
      <c r="B345" s="71" t="s">
        <v>213</v>
      </c>
      <c r="C345" s="71" t="s">
        <v>214</v>
      </c>
      <c r="D345" s="71" t="s">
        <v>207</v>
      </c>
      <c r="E345" s="71" t="s">
        <v>214</v>
      </c>
      <c r="F345" s="72">
        <v>500000</v>
      </c>
      <c r="G345" s="9"/>
    </row>
    <row r="346" spans="1:7" ht="46.5" x14ac:dyDescent="0.35">
      <c r="A346" s="86" t="s">
        <v>1529</v>
      </c>
      <c r="B346" s="71" t="s">
        <v>215</v>
      </c>
      <c r="C346" s="71" t="s">
        <v>214</v>
      </c>
      <c r="D346" s="71" t="s">
        <v>207</v>
      </c>
      <c r="E346" s="71" t="s">
        <v>214</v>
      </c>
      <c r="F346" s="87">
        <v>690000</v>
      </c>
      <c r="G346" s="9"/>
    </row>
    <row r="347" spans="1:7" ht="46.5" x14ac:dyDescent="0.35">
      <c r="A347" s="86" t="s">
        <v>1530</v>
      </c>
      <c r="B347" s="4" t="s">
        <v>216</v>
      </c>
      <c r="C347" s="71" t="s">
        <v>217</v>
      </c>
      <c r="D347" s="71" t="s">
        <v>207</v>
      </c>
      <c r="E347" s="71" t="s">
        <v>217</v>
      </c>
      <c r="F347" s="72">
        <v>8000000</v>
      </c>
      <c r="G347" s="9"/>
    </row>
    <row r="348" spans="1:7" ht="31" x14ac:dyDescent="0.35">
      <c r="A348" s="86" t="s">
        <v>1531</v>
      </c>
      <c r="B348" s="4" t="s">
        <v>218</v>
      </c>
      <c r="C348" s="4" t="s">
        <v>219</v>
      </c>
      <c r="D348" s="71" t="s">
        <v>10</v>
      </c>
      <c r="E348" s="71" t="s">
        <v>219</v>
      </c>
      <c r="F348" s="72">
        <v>1220000</v>
      </c>
      <c r="G348" s="9"/>
    </row>
    <row r="349" spans="1:7" ht="46.5" x14ac:dyDescent="0.35">
      <c r="A349" s="86" t="s">
        <v>1532</v>
      </c>
      <c r="B349" s="4" t="s">
        <v>220</v>
      </c>
      <c r="C349" s="4" t="s">
        <v>219</v>
      </c>
      <c r="D349" s="71" t="s">
        <v>10</v>
      </c>
      <c r="E349" s="4" t="s">
        <v>219</v>
      </c>
      <c r="F349" s="72">
        <v>2787500</v>
      </c>
      <c r="G349" s="9"/>
    </row>
    <row r="350" spans="1:7" ht="46.5" x14ac:dyDescent="0.35">
      <c r="A350" s="86" t="s">
        <v>1533</v>
      </c>
      <c r="B350" s="4" t="s">
        <v>1534</v>
      </c>
      <c r="C350" s="4" t="s">
        <v>219</v>
      </c>
      <c r="D350" s="71" t="s">
        <v>10</v>
      </c>
      <c r="E350" s="4" t="s">
        <v>219</v>
      </c>
      <c r="F350" s="72">
        <v>600000</v>
      </c>
      <c r="G350" s="9"/>
    </row>
    <row r="351" spans="1:7" ht="46.5" x14ac:dyDescent="0.35">
      <c r="A351" s="86" t="s">
        <v>1535</v>
      </c>
      <c r="B351" s="4" t="s">
        <v>1536</v>
      </c>
      <c r="C351" s="4" t="s">
        <v>219</v>
      </c>
      <c r="D351" s="71" t="s">
        <v>10</v>
      </c>
      <c r="E351" s="4" t="s">
        <v>219</v>
      </c>
      <c r="F351" s="72">
        <v>2787500</v>
      </c>
      <c r="G351" s="9"/>
    </row>
    <row r="352" spans="1:7" ht="46.5" x14ac:dyDescent="0.35">
      <c r="A352" s="86" t="s">
        <v>1537</v>
      </c>
      <c r="B352" s="4" t="s">
        <v>221</v>
      </c>
      <c r="C352" s="4" t="s">
        <v>219</v>
      </c>
      <c r="D352" s="71" t="s">
        <v>10</v>
      </c>
      <c r="E352" s="4" t="s">
        <v>219</v>
      </c>
      <c r="F352" s="72">
        <v>2787500</v>
      </c>
      <c r="G352" s="9"/>
    </row>
    <row r="353" spans="1:7" ht="31" x14ac:dyDescent="0.35">
      <c r="A353" s="86" t="s">
        <v>1538</v>
      </c>
      <c r="B353" s="4" t="s">
        <v>1539</v>
      </c>
      <c r="C353" s="4" t="s">
        <v>219</v>
      </c>
      <c r="D353" s="71" t="s">
        <v>10</v>
      </c>
      <c r="E353" s="4" t="s">
        <v>219</v>
      </c>
      <c r="F353" s="72">
        <v>3532500</v>
      </c>
      <c r="G353" s="9"/>
    </row>
    <row r="354" spans="1:7" ht="46.5" x14ac:dyDescent="0.35">
      <c r="A354" s="86" t="s">
        <v>1540</v>
      </c>
      <c r="B354" s="4" t="s">
        <v>1541</v>
      </c>
      <c r="C354" s="4" t="s">
        <v>219</v>
      </c>
      <c r="D354" s="71" t="s">
        <v>10</v>
      </c>
      <c r="E354" s="4" t="s">
        <v>219</v>
      </c>
      <c r="F354" s="72">
        <v>4645000</v>
      </c>
      <c r="G354" s="9"/>
    </row>
    <row r="355" spans="1:7" ht="31" x14ac:dyDescent="0.35">
      <c r="A355" s="86" t="s">
        <v>1542</v>
      </c>
      <c r="B355" s="4" t="s">
        <v>222</v>
      </c>
      <c r="C355" s="4" t="s">
        <v>219</v>
      </c>
      <c r="D355" s="71" t="s">
        <v>10</v>
      </c>
      <c r="E355" s="4" t="s">
        <v>219</v>
      </c>
      <c r="F355" s="72">
        <v>600000</v>
      </c>
      <c r="G355" s="9"/>
    </row>
    <row r="356" spans="1:7" ht="31" x14ac:dyDescent="0.35">
      <c r="A356" s="86" t="s">
        <v>1543</v>
      </c>
      <c r="B356" s="4" t="s">
        <v>1544</v>
      </c>
      <c r="C356" s="4" t="s">
        <v>219</v>
      </c>
      <c r="D356" s="71" t="s">
        <v>10</v>
      </c>
      <c r="E356" s="4" t="s">
        <v>219</v>
      </c>
      <c r="F356" s="72">
        <v>4500000</v>
      </c>
      <c r="G356" s="9"/>
    </row>
    <row r="357" spans="1:7" ht="31" x14ac:dyDescent="0.35">
      <c r="A357" s="86" t="s">
        <v>1545</v>
      </c>
      <c r="B357" s="4" t="s">
        <v>1546</v>
      </c>
      <c r="C357" s="4" t="s">
        <v>219</v>
      </c>
      <c r="D357" s="71" t="s">
        <v>10</v>
      </c>
      <c r="E357" s="4" t="s">
        <v>219</v>
      </c>
      <c r="F357" s="72">
        <v>350000</v>
      </c>
      <c r="G357" s="9"/>
    </row>
    <row r="358" spans="1:7" ht="31" x14ac:dyDescent="0.35">
      <c r="A358" s="86" t="s">
        <v>1547</v>
      </c>
      <c r="B358" s="4" t="s">
        <v>223</v>
      </c>
      <c r="C358" s="4" t="s">
        <v>219</v>
      </c>
      <c r="D358" s="71" t="s">
        <v>10</v>
      </c>
      <c r="E358" s="4" t="s">
        <v>219</v>
      </c>
      <c r="F358" s="72">
        <v>4500000</v>
      </c>
      <c r="G358" s="9"/>
    </row>
    <row r="359" spans="1:7" ht="46.5" x14ac:dyDescent="0.35">
      <c r="A359" s="86" t="s">
        <v>1548</v>
      </c>
      <c r="B359" s="4" t="s">
        <v>1549</v>
      </c>
      <c r="C359" s="4" t="s">
        <v>219</v>
      </c>
      <c r="D359" s="71" t="s">
        <v>10</v>
      </c>
      <c r="E359" s="4" t="s">
        <v>219</v>
      </c>
      <c r="F359" s="72">
        <v>600000</v>
      </c>
      <c r="G359" s="9"/>
    </row>
    <row r="360" spans="1:7" ht="46.5" x14ac:dyDescent="0.35">
      <c r="A360" s="86" t="s">
        <v>1550</v>
      </c>
      <c r="B360" s="4" t="s">
        <v>1551</v>
      </c>
      <c r="C360" s="4" t="s">
        <v>219</v>
      </c>
      <c r="D360" s="71" t="s">
        <v>10</v>
      </c>
      <c r="E360" s="4" t="s">
        <v>219</v>
      </c>
      <c r="F360" s="72">
        <v>4287500</v>
      </c>
      <c r="G360" s="9"/>
    </row>
    <row r="361" spans="1:7" ht="46.5" x14ac:dyDescent="0.35">
      <c r="A361" s="86" t="s">
        <v>1552</v>
      </c>
      <c r="B361" s="71" t="s">
        <v>224</v>
      </c>
      <c r="C361" s="4" t="s">
        <v>219</v>
      </c>
      <c r="D361" s="71" t="s">
        <v>10</v>
      </c>
      <c r="E361" s="4" t="s">
        <v>219</v>
      </c>
      <c r="F361" s="72">
        <v>1500000</v>
      </c>
      <c r="G361" s="9"/>
    </row>
    <row r="362" spans="1:7" ht="46.5" x14ac:dyDescent="0.35">
      <c r="A362" s="86" t="s">
        <v>1553</v>
      </c>
      <c r="B362" s="4" t="s">
        <v>225</v>
      </c>
      <c r="C362" s="4" t="s">
        <v>219</v>
      </c>
      <c r="D362" s="71" t="s">
        <v>10</v>
      </c>
      <c r="E362" s="4" t="s">
        <v>219</v>
      </c>
      <c r="F362" s="72">
        <v>2800000</v>
      </c>
      <c r="G362" s="9"/>
    </row>
    <row r="363" spans="1:7" ht="31" x14ac:dyDescent="0.35">
      <c r="A363" s="86" t="s">
        <v>1554</v>
      </c>
      <c r="B363" s="4" t="s">
        <v>226</v>
      </c>
      <c r="C363" s="4" t="s">
        <v>219</v>
      </c>
      <c r="D363" s="71" t="s">
        <v>10</v>
      </c>
      <c r="E363" s="4" t="s">
        <v>219</v>
      </c>
      <c r="F363" s="72">
        <v>995000</v>
      </c>
      <c r="G363" s="9"/>
    </row>
    <row r="364" spans="1:7" ht="46.5" x14ac:dyDescent="0.35">
      <c r="A364" s="86" t="s">
        <v>1555</v>
      </c>
      <c r="B364" s="4" t="s">
        <v>227</v>
      </c>
      <c r="C364" s="4" t="s">
        <v>219</v>
      </c>
      <c r="D364" s="71" t="s">
        <v>10</v>
      </c>
      <c r="E364" s="4" t="s">
        <v>219</v>
      </c>
      <c r="F364" s="72">
        <v>1200000</v>
      </c>
      <c r="G364" s="9"/>
    </row>
    <row r="365" spans="1:7" ht="46.5" x14ac:dyDescent="0.35">
      <c r="A365" s="86" t="s">
        <v>1556</v>
      </c>
      <c r="B365" s="71" t="s">
        <v>228</v>
      </c>
      <c r="C365" s="71" t="s">
        <v>229</v>
      </c>
      <c r="D365" s="71"/>
      <c r="E365" s="71" t="s">
        <v>229</v>
      </c>
      <c r="F365" s="72">
        <v>650000</v>
      </c>
      <c r="G365" s="9"/>
    </row>
    <row r="366" spans="1:7" ht="46.5" x14ac:dyDescent="0.35">
      <c r="A366" s="86" t="s">
        <v>1557</v>
      </c>
      <c r="B366" s="71" t="s">
        <v>230</v>
      </c>
      <c r="C366" s="71" t="s">
        <v>229</v>
      </c>
      <c r="D366" s="71" t="s">
        <v>10</v>
      </c>
      <c r="E366" s="71" t="s">
        <v>229</v>
      </c>
      <c r="F366" s="72">
        <v>800000</v>
      </c>
      <c r="G366" s="9"/>
    </row>
    <row r="367" spans="1:7" ht="46.5" x14ac:dyDescent="0.35">
      <c r="A367" s="86" t="s">
        <v>1558</v>
      </c>
      <c r="B367" s="71" t="s">
        <v>231</v>
      </c>
      <c r="C367" s="71" t="s">
        <v>229</v>
      </c>
      <c r="D367" s="71" t="s">
        <v>10</v>
      </c>
      <c r="E367" s="71" t="s">
        <v>229</v>
      </c>
      <c r="F367" s="72">
        <v>400000</v>
      </c>
      <c r="G367" s="9"/>
    </row>
    <row r="368" spans="1:7" ht="46.5" x14ac:dyDescent="0.35">
      <c r="A368" s="86" t="s">
        <v>1559</v>
      </c>
      <c r="B368" s="71" t="s">
        <v>232</v>
      </c>
      <c r="C368" s="71" t="s">
        <v>229</v>
      </c>
      <c r="D368" s="71" t="s">
        <v>10</v>
      </c>
      <c r="E368" s="71" t="s">
        <v>229</v>
      </c>
      <c r="F368" s="72">
        <v>350000</v>
      </c>
      <c r="G368" s="9"/>
    </row>
    <row r="369" spans="1:7" ht="46.5" x14ac:dyDescent="0.35">
      <c r="A369" s="86" t="s">
        <v>1560</v>
      </c>
      <c r="B369" s="71" t="s">
        <v>233</v>
      </c>
      <c r="C369" s="71" t="s">
        <v>229</v>
      </c>
      <c r="D369" s="71" t="s">
        <v>10</v>
      </c>
      <c r="E369" s="71" t="s">
        <v>229</v>
      </c>
      <c r="F369" s="72">
        <v>850000</v>
      </c>
      <c r="G369" s="9"/>
    </row>
    <row r="370" spans="1:7" ht="46.5" x14ac:dyDescent="0.35">
      <c r="A370" s="86" t="s">
        <v>1561</v>
      </c>
      <c r="B370" s="71" t="s">
        <v>234</v>
      </c>
      <c r="C370" s="71" t="s">
        <v>229</v>
      </c>
      <c r="D370" s="71" t="s">
        <v>10</v>
      </c>
      <c r="E370" s="71" t="s">
        <v>229</v>
      </c>
      <c r="F370" s="72">
        <v>400000</v>
      </c>
      <c r="G370" s="9"/>
    </row>
    <row r="371" spans="1:7" ht="62" x14ac:dyDescent="0.35">
      <c r="A371" s="86" t="s">
        <v>1562</v>
      </c>
      <c r="B371" s="71" t="s">
        <v>235</v>
      </c>
      <c r="C371" s="71" t="s">
        <v>229</v>
      </c>
      <c r="D371" s="71" t="s">
        <v>10</v>
      </c>
      <c r="E371" s="71" t="s">
        <v>229</v>
      </c>
      <c r="F371" s="72">
        <v>400000</v>
      </c>
      <c r="G371" s="9"/>
    </row>
    <row r="372" spans="1:7" ht="46.5" x14ac:dyDescent="0.35">
      <c r="A372" s="86" t="s">
        <v>1563</v>
      </c>
      <c r="B372" s="71" t="s">
        <v>236</v>
      </c>
      <c r="C372" s="71" t="s">
        <v>237</v>
      </c>
      <c r="D372" s="71" t="s">
        <v>10</v>
      </c>
      <c r="E372" s="71" t="s">
        <v>229</v>
      </c>
      <c r="F372" s="72">
        <v>650000</v>
      </c>
      <c r="G372" s="9"/>
    </row>
    <row r="373" spans="1:7" ht="31" x14ac:dyDescent="0.35">
      <c r="A373" s="86" t="s">
        <v>1564</v>
      </c>
      <c r="B373" s="71" t="s">
        <v>238</v>
      </c>
      <c r="C373" s="71" t="s">
        <v>239</v>
      </c>
      <c r="D373" s="71" t="s">
        <v>10</v>
      </c>
      <c r="E373" s="71" t="s">
        <v>239</v>
      </c>
      <c r="F373" s="72">
        <v>3100000</v>
      </c>
      <c r="G373" s="9"/>
    </row>
    <row r="374" spans="1:7" ht="31" x14ac:dyDescent="0.35">
      <c r="A374" s="86" t="s">
        <v>1565</v>
      </c>
      <c r="B374" s="71" t="s">
        <v>240</v>
      </c>
      <c r="C374" s="71" t="s">
        <v>239</v>
      </c>
      <c r="D374" s="71" t="s">
        <v>10</v>
      </c>
      <c r="E374" s="71" t="s">
        <v>239</v>
      </c>
      <c r="F374" s="72">
        <v>2000000</v>
      </c>
      <c r="G374" s="9"/>
    </row>
    <row r="375" spans="1:7" ht="46.5" x14ac:dyDescent="0.35">
      <c r="A375" s="86" t="s">
        <v>1566</v>
      </c>
      <c r="B375" s="71" t="s">
        <v>241</v>
      </c>
      <c r="C375" s="71" t="s">
        <v>239</v>
      </c>
      <c r="D375" s="71" t="s">
        <v>10</v>
      </c>
      <c r="E375" s="71" t="s">
        <v>239</v>
      </c>
      <c r="F375" s="72">
        <v>1800000</v>
      </c>
      <c r="G375" s="9"/>
    </row>
    <row r="376" spans="1:7" ht="46.5" x14ac:dyDescent="0.35">
      <c r="A376" s="86" t="s">
        <v>1567</v>
      </c>
      <c r="B376" s="71" t="s">
        <v>242</v>
      </c>
      <c r="C376" s="71" t="s">
        <v>239</v>
      </c>
      <c r="D376" s="71" t="s">
        <v>10</v>
      </c>
      <c r="E376" s="71" t="s">
        <v>239</v>
      </c>
      <c r="F376" s="72">
        <v>4046000</v>
      </c>
      <c r="G376" s="9"/>
    </row>
    <row r="377" spans="1:7" ht="46.5" x14ac:dyDescent="0.35">
      <c r="A377" s="86" t="s">
        <v>1568</v>
      </c>
      <c r="B377" s="71" t="s">
        <v>1569</v>
      </c>
      <c r="C377" s="71" t="s">
        <v>239</v>
      </c>
      <c r="D377" s="71" t="s">
        <v>10</v>
      </c>
      <c r="E377" s="71" t="s">
        <v>239</v>
      </c>
      <c r="F377" s="72">
        <v>1500000</v>
      </c>
      <c r="G377" s="9"/>
    </row>
    <row r="378" spans="1:7" ht="46.5" x14ac:dyDescent="0.35">
      <c r="A378" s="86" t="s">
        <v>1570</v>
      </c>
      <c r="B378" s="71" t="s">
        <v>243</v>
      </c>
      <c r="C378" s="71" t="s">
        <v>239</v>
      </c>
      <c r="D378" s="71" t="s">
        <v>10</v>
      </c>
      <c r="E378" s="71" t="s">
        <v>239</v>
      </c>
      <c r="F378" s="72">
        <v>3200000</v>
      </c>
      <c r="G378" s="9"/>
    </row>
    <row r="379" spans="1:7" ht="46.5" x14ac:dyDescent="0.35">
      <c r="A379" s="86" t="s">
        <v>1571</v>
      </c>
      <c r="B379" s="71" t="s">
        <v>244</v>
      </c>
      <c r="C379" s="71" t="s">
        <v>245</v>
      </c>
      <c r="D379" s="71" t="s">
        <v>10</v>
      </c>
      <c r="E379" s="71" t="s">
        <v>245</v>
      </c>
      <c r="F379" s="72">
        <v>350000</v>
      </c>
      <c r="G379" s="9"/>
    </row>
    <row r="380" spans="1:7" ht="46.5" x14ac:dyDescent="0.35">
      <c r="A380" s="86" t="s">
        <v>1572</v>
      </c>
      <c r="B380" s="71" t="s">
        <v>246</v>
      </c>
      <c r="C380" s="71" t="s">
        <v>245</v>
      </c>
      <c r="D380" s="71" t="s">
        <v>10</v>
      </c>
      <c r="E380" s="71" t="s">
        <v>245</v>
      </c>
      <c r="F380" s="72">
        <v>200000</v>
      </c>
      <c r="G380" s="9"/>
    </row>
    <row r="381" spans="1:7" ht="46.5" x14ac:dyDescent="0.35">
      <c r="A381" s="86" t="s">
        <v>1573</v>
      </c>
      <c r="B381" s="71" t="s">
        <v>247</v>
      </c>
      <c r="C381" s="71" t="s">
        <v>245</v>
      </c>
      <c r="D381" s="71" t="s">
        <v>10</v>
      </c>
      <c r="E381" s="71" t="s">
        <v>245</v>
      </c>
      <c r="F381" s="72">
        <v>200000</v>
      </c>
      <c r="G381" s="9"/>
    </row>
    <row r="382" spans="1:7" ht="46.5" x14ac:dyDescent="0.35">
      <c r="A382" s="86" t="s">
        <v>1574</v>
      </c>
      <c r="B382" s="71" t="s">
        <v>248</v>
      </c>
      <c r="C382" s="71" t="s">
        <v>245</v>
      </c>
      <c r="D382" s="71" t="s">
        <v>10</v>
      </c>
      <c r="E382" s="71" t="s">
        <v>245</v>
      </c>
      <c r="F382" s="72">
        <v>850000</v>
      </c>
      <c r="G382" s="9"/>
    </row>
    <row r="383" spans="1:7" ht="46.5" x14ac:dyDescent="0.35">
      <c r="A383" s="86" t="s">
        <v>1575</v>
      </c>
      <c r="B383" s="71" t="s">
        <v>249</v>
      </c>
      <c r="C383" s="71" t="s">
        <v>245</v>
      </c>
      <c r="D383" s="71" t="s">
        <v>10</v>
      </c>
      <c r="E383" s="71" t="s">
        <v>245</v>
      </c>
      <c r="F383" s="72">
        <v>700000</v>
      </c>
      <c r="G383" s="9"/>
    </row>
    <row r="384" spans="1:7" ht="62" x14ac:dyDescent="0.35">
      <c r="A384" s="86" t="s">
        <v>1576</v>
      </c>
      <c r="B384" s="71" t="s">
        <v>250</v>
      </c>
      <c r="C384" s="71" t="s">
        <v>245</v>
      </c>
      <c r="D384" s="71" t="s">
        <v>10</v>
      </c>
      <c r="E384" s="71" t="s">
        <v>245</v>
      </c>
      <c r="F384" s="72">
        <v>350000</v>
      </c>
      <c r="G384" s="9"/>
    </row>
    <row r="385" spans="1:7" ht="46.5" x14ac:dyDescent="0.35">
      <c r="A385" s="86" t="s">
        <v>1577</v>
      </c>
      <c r="B385" s="71" t="s">
        <v>251</v>
      </c>
      <c r="C385" s="71" t="s">
        <v>245</v>
      </c>
      <c r="D385" s="71" t="s">
        <v>10</v>
      </c>
      <c r="E385" s="71" t="s">
        <v>245</v>
      </c>
      <c r="F385" s="72">
        <v>600000</v>
      </c>
      <c r="G385" s="9"/>
    </row>
    <row r="386" spans="1:7" ht="46.5" x14ac:dyDescent="0.35">
      <c r="A386" s="86" t="s">
        <v>1578</v>
      </c>
      <c r="B386" s="71" t="s">
        <v>252</v>
      </c>
      <c r="C386" s="71" t="s">
        <v>245</v>
      </c>
      <c r="D386" s="71" t="s">
        <v>10</v>
      </c>
      <c r="E386" s="71" t="s">
        <v>245</v>
      </c>
      <c r="F386" s="72">
        <v>700000</v>
      </c>
      <c r="G386" s="9"/>
    </row>
    <row r="387" spans="1:7" ht="46.5" x14ac:dyDescent="0.35">
      <c r="A387" s="86" t="s">
        <v>1579</v>
      </c>
      <c r="B387" s="71" t="s">
        <v>253</v>
      </c>
      <c r="C387" s="71" t="s">
        <v>245</v>
      </c>
      <c r="D387" s="71" t="s">
        <v>10</v>
      </c>
      <c r="E387" s="71" t="s">
        <v>245</v>
      </c>
      <c r="F387" s="72">
        <v>200000</v>
      </c>
      <c r="G387" s="9"/>
    </row>
    <row r="388" spans="1:7" ht="46.5" x14ac:dyDescent="0.35">
      <c r="A388" s="86" t="s">
        <v>1580</v>
      </c>
      <c r="B388" s="71" t="s">
        <v>254</v>
      </c>
      <c r="C388" s="71" t="s">
        <v>245</v>
      </c>
      <c r="D388" s="71" t="s">
        <v>10</v>
      </c>
      <c r="E388" s="71" t="s">
        <v>245</v>
      </c>
      <c r="F388" s="72">
        <v>350000</v>
      </c>
      <c r="G388" s="9"/>
    </row>
    <row r="389" spans="1:7" ht="46.5" x14ac:dyDescent="0.35">
      <c r="A389" s="86" t="s">
        <v>1581</v>
      </c>
      <c r="B389" s="71" t="s">
        <v>255</v>
      </c>
      <c r="C389" s="71" t="s">
        <v>245</v>
      </c>
      <c r="D389" s="71" t="s">
        <v>10</v>
      </c>
      <c r="E389" s="71" t="s">
        <v>245</v>
      </c>
      <c r="F389" s="72">
        <v>1000000</v>
      </c>
      <c r="G389" s="9"/>
    </row>
    <row r="390" spans="1:7" ht="46.5" x14ac:dyDescent="0.35">
      <c r="A390" s="86" t="s">
        <v>1582</v>
      </c>
      <c r="B390" s="71" t="s">
        <v>256</v>
      </c>
      <c r="C390" s="71" t="s">
        <v>245</v>
      </c>
      <c r="D390" s="71" t="s">
        <v>10</v>
      </c>
      <c r="E390" s="71" t="s">
        <v>245</v>
      </c>
      <c r="F390" s="72">
        <v>350000</v>
      </c>
      <c r="G390" s="9"/>
    </row>
    <row r="391" spans="1:7" ht="46.5" x14ac:dyDescent="0.35">
      <c r="A391" s="86" t="s">
        <v>1583</v>
      </c>
      <c r="B391" s="71" t="s">
        <v>257</v>
      </c>
      <c r="C391" s="71" t="s">
        <v>245</v>
      </c>
      <c r="D391" s="71" t="s">
        <v>10</v>
      </c>
      <c r="E391" s="71" t="s">
        <v>245</v>
      </c>
      <c r="F391" s="72">
        <v>1000000</v>
      </c>
      <c r="G391" s="9"/>
    </row>
    <row r="392" spans="1:7" ht="46.5" x14ac:dyDescent="0.35">
      <c r="A392" s="86" t="s">
        <v>1584</v>
      </c>
      <c r="B392" s="71" t="s">
        <v>258</v>
      </c>
      <c r="C392" s="71" t="s">
        <v>245</v>
      </c>
      <c r="D392" s="71" t="s">
        <v>10</v>
      </c>
      <c r="E392" s="71" t="s">
        <v>245</v>
      </c>
      <c r="F392" s="72">
        <v>600000</v>
      </c>
      <c r="G392" s="9"/>
    </row>
    <row r="393" spans="1:7" ht="46.5" x14ac:dyDescent="0.35">
      <c r="A393" s="86" t="s">
        <v>1585</v>
      </c>
      <c r="B393" s="71" t="s">
        <v>259</v>
      </c>
      <c r="C393" s="71" t="s">
        <v>245</v>
      </c>
      <c r="D393" s="71" t="s">
        <v>10</v>
      </c>
      <c r="E393" s="71" t="s">
        <v>245</v>
      </c>
      <c r="F393" s="72">
        <v>400000</v>
      </c>
      <c r="G393" s="9"/>
    </row>
    <row r="394" spans="1:7" ht="46.5" x14ac:dyDescent="0.35">
      <c r="A394" s="86" t="s">
        <v>1586</v>
      </c>
      <c r="B394" s="71" t="s">
        <v>260</v>
      </c>
      <c r="C394" s="71" t="s">
        <v>245</v>
      </c>
      <c r="D394" s="71" t="s">
        <v>10</v>
      </c>
      <c r="E394" s="71" t="s">
        <v>245</v>
      </c>
      <c r="F394" s="72">
        <v>700000</v>
      </c>
      <c r="G394" s="9"/>
    </row>
    <row r="395" spans="1:7" ht="46.5" x14ac:dyDescent="0.35">
      <c r="A395" s="86" t="s">
        <v>1587</v>
      </c>
      <c r="B395" s="4" t="s">
        <v>1588</v>
      </c>
      <c r="C395" s="71" t="s">
        <v>261</v>
      </c>
      <c r="D395" s="71" t="s">
        <v>10</v>
      </c>
      <c r="E395" s="71" t="s">
        <v>261</v>
      </c>
      <c r="F395" s="72">
        <v>3600000</v>
      </c>
      <c r="G395" s="9"/>
    </row>
    <row r="396" spans="1:7" ht="31" x14ac:dyDescent="0.35">
      <c r="A396" s="86" t="s">
        <v>1589</v>
      </c>
      <c r="B396" s="4" t="s">
        <v>262</v>
      </c>
      <c r="C396" s="71" t="s">
        <v>261</v>
      </c>
      <c r="D396" s="71" t="s">
        <v>10</v>
      </c>
      <c r="E396" s="71" t="s">
        <v>261</v>
      </c>
      <c r="F396" s="72">
        <v>780000</v>
      </c>
      <c r="G396" s="9"/>
    </row>
    <row r="397" spans="1:7" ht="31" x14ac:dyDescent="0.35">
      <c r="A397" s="86" t="s">
        <v>1590</v>
      </c>
      <c r="B397" s="4" t="s">
        <v>263</v>
      </c>
      <c r="C397" s="71" t="s">
        <v>261</v>
      </c>
      <c r="D397" s="71" t="s">
        <v>10</v>
      </c>
      <c r="E397" s="71" t="s">
        <v>261</v>
      </c>
      <c r="F397" s="72">
        <v>4019721.7</v>
      </c>
      <c r="G397" s="9"/>
    </row>
    <row r="398" spans="1:7" ht="46.5" x14ac:dyDescent="0.35">
      <c r="A398" s="86" t="s">
        <v>1591</v>
      </c>
      <c r="B398" s="4" t="s">
        <v>264</v>
      </c>
      <c r="C398" s="71" t="s">
        <v>265</v>
      </c>
      <c r="D398" s="71" t="s">
        <v>10</v>
      </c>
      <c r="E398" s="71" t="s">
        <v>265</v>
      </c>
      <c r="F398" s="72">
        <v>600000</v>
      </c>
      <c r="G398" s="9"/>
    </row>
    <row r="399" spans="1:7" ht="46.5" x14ac:dyDescent="0.35">
      <c r="A399" s="86" t="s">
        <v>1592</v>
      </c>
      <c r="B399" s="4" t="s">
        <v>266</v>
      </c>
      <c r="C399" s="71" t="s">
        <v>265</v>
      </c>
      <c r="D399" s="71" t="s">
        <v>10</v>
      </c>
      <c r="E399" s="71" t="s">
        <v>265</v>
      </c>
      <c r="F399" s="72">
        <v>600000</v>
      </c>
      <c r="G399" s="9"/>
    </row>
    <row r="400" spans="1:7" ht="46.5" x14ac:dyDescent="0.35">
      <c r="A400" s="86" t="s">
        <v>1593</v>
      </c>
      <c r="B400" s="4" t="s">
        <v>267</v>
      </c>
      <c r="C400" s="71" t="s">
        <v>265</v>
      </c>
      <c r="D400" s="71" t="s">
        <v>10</v>
      </c>
      <c r="E400" s="71" t="s">
        <v>265</v>
      </c>
      <c r="F400" s="72">
        <v>2240000</v>
      </c>
      <c r="G400" s="9"/>
    </row>
    <row r="401" spans="1:7" ht="31" x14ac:dyDescent="0.35">
      <c r="A401" s="86" t="s">
        <v>1594</v>
      </c>
      <c r="B401" s="4" t="s">
        <v>268</v>
      </c>
      <c r="C401" s="71" t="s">
        <v>265</v>
      </c>
      <c r="D401" s="71" t="s">
        <v>10</v>
      </c>
      <c r="E401" s="71" t="s">
        <v>265</v>
      </c>
      <c r="F401" s="72">
        <v>796000</v>
      </c>
      <c r="G401" s="9"/>
    </row>
    <row r="402" spans="1:7" ht="46.5" x14ac:dyDescent="0.35">
      <c r="A402" s="86" t="s">
        <v>1595</v>
      </c>
      <c r="B402" s="4" t="s">
        <v>269</v>
      </c>
      <c r="C402" s="71" t="s">
        <v>265</v>
      </c>
      <c r="D402" s="71" t="s">
        <v>10</v>
      </c>
      <c r="E402" s="71" t="s">
        <v>265</v>
      </c>
      <c r="F402" s="72">
        <v>3430000</v>
      </c>
      <c r="G402" s="9"/>
    </row>
    <row r="403" spans="1:7" ht="46.5" x14ac:dyDescent="0.35">
      <c r="A403" s="86" t="s">
        <v>1596</v>
      </c>
      <c r="B403" s="4" t="s">
        <v>270</v>
      </c>
      <c r="C403" s="71" t="s">
        <v>265</v>
      </c>
      <c r="D403" s="71" t="s">
        <v>10</v>
      </c>
      <c r="E403" s="71" t="s">
        <v>265</v>
      </c>
      <c r="F403" s="72">
        <v>280000</v>
      </c>
      <c r="G403" s="9"/>
    </row>
    <row r="404" spans="1:7" ht="46.5" x14ac:dyDescent="0.35">
      <c r="A404" s="86" t="s">
        <v>1597</v>
      </c>
      <c r="B404" s="4" t="s">
        <v>271</v>
      </c>
      <c r="C404" s="71" t="s">
        <v>265</v>
      </c>
      <c r="D404" s="71" t="s">
        <v>10</v>
      </c>
      <c r="E404" s="71" t="s">
        <v>265</v>
      </c>
      <c r="F404" s="72">
        <v>802000</v>
      </c>
      <c r="G404" s="9"/>
    </row>
    <row r="405" spans="1:7" ht="46.5" x14ac:dyDescent="0.35">
      <c r="A405" s="86" t="s">
        <v>1598</v>
      </c>
      <c r="B405" s="71" t="s">
        <v>272</v>
      </c>
      <c r="C405" s="71" t="s">
        <v>273</v>
      </c>
      <c r="D405" s="71" t="s">
        <v>10</v>
      </c>
      <c r="E405" s="71" t="s">
        <v>273</v>
      </c>
      <c r="F405" s="72">
        <v>1500000</v>
      </c>
      <c r="G405" s="9"/>
    </row>
    <row r="406" spans="1:7" ht="62" x14ac:dyDescent="0.35">
      <c r="A406" s="86" t="s">
        <v>1599</v>
      </c>
      <c r="B406" s="4" t="s">
        <v>274</v>
      </c>
      <c r="C406" s="71" t="s">
        <v>273</v>
      </c>
      <c r="D406" s="71" t="s">
        <v>10</v>
      </c>
      <c r="E406" s="71" t="s">
        <v>273</v>
      </c>
      <c r="F406" s="72">
        <v>200000</v>
      </c>
      <c r="G406" s="9"/>
    </row>
    <row r="407" spans="1:7" ht="46.5" x14ac:dyDescent="0.35">
      <c r="A407" s="86" t="s">
        <v>1600</v>
      </c>
      <c r="B407" s="4" t="s">
        <v>275</v>
      </c>
      <c r="C407" s="71" t="s">
        <v>273</v>
      </c>
      <c r="D407" s="71" t="s">
        <v>10</v>
      </c>
      <c r="E407" s="71" t="s">
        <v>273</v>
      </c>
      <c r="F407" s="72">
        <v>200000</v>
      </c>
      <c r="G407" s="9"/>
    </row>
    <row r="408" spans="1:7" ht="46.5" x14ac:dyDescent="0.35">
      <c r="A408" s="86" t="s">
        <v>1601</v>
      </c>
      <c r="B408" s="71" t="s">
        <v>276</v>
      </c>
      <c r="C408" s="71" t="s">
        <v>273</v>
      </c>
      <c r="D408" s="71" t="s">
        <v>10</v>
      </c>
      <c r="E408" s="71" t="s">
        <v>273</v>
      </c>
      <c r="F408" s="72">
        <v>1300000</v>
      </c>
      <c r="G408" s="9"/>
    </row>
    <row r="409" spans="1:7" ht="46.5" x14ac:dyDescent="0.35">
      <c r="A409" s="86" t="s">
        <v>1602</v>
      </c>
      <c r="B409" s="4" t="s">
        <v>277</v>
      </c>
      <c r="C409" s="71" t="s">
        <v>273</v>
      </c>
      <c r="D409" s="71" t="s">
        <v>10</v>
      </c>
      <c r="E409" s="71" t="s">
        <v>273</v>
      </c>
      <c r="F409" s="72">
        <v>650000</v>
      </c>
      <c r="G409" s="9"/>
    </row>
    <row r="410" spans="1:7" ht="77.5" x14ac:dyDescent="0.35">
      <c r="A410" s="86" t="s">
        <v>1603</v>
      </c>
      <c r="B410" s="4" t="s">
        <v>278</v>
      </c>
      <c r="C410" s="71" t="s">
        <v>273</v>
      </c>
      <c r="D410" s="71" t="s">
        <v>10</v>
      </c>
      <c r="E410" s="71" t="s">
        <v>273</v>
      </c>
      <c r="F410" s="72">
        <v>200000</v>
      </c>
      <c r="G410" s="9"/>
    </row>
    <row r="411" spans="1:7" ht="46.5" x14ac:dyDescent="0.35">
      <c r="A411" s="86" t="s">
        <v>1604</v>
      </c>
      <c r="B411" s="4" t="s">
        <v>279</v>
      </c>
      <c r="C411" s="71" t="s">
        <v>273</v>
      </c>
      <c r="D411" s="71" t="s">
        <v>10</v>
      </c>
      <c r="E411" s="71" t="s">
        <v>273</v>
      </c>
      <c r="F411" s="72">
        <v>200000</v>
      </c>
      <c r="G411" s="9"/>
    </row>
    <row r="412" spans="1:7" ht="46.5" x14ac:dyDescent="0.35">
      <c r="A412" s="86" t="s">
        <v>1605</v>
      </c>
      <c r="B412" s="4" t="s">
        <v>280</v>
      </c>
      <c r="C412" s="4" t="s">
        <v>281</v>
      </c>
      <c r="D412" s="71" t="s">
        <v>10</v>
      </c>
      <c r="E412" s="4" t="s">
        <v>281</v>
      </c>
      <c r="F412" s="72">
        <v>137788000</v>
      </c>
      <c r="G412" s="9"/>
    </row>
    <row r="413" spans="1:7" ht="62" x14ac:dyDescent="0.35">
      <c r="A413" s="86" t="s">
        <v>1606</v>
      </c>
      <c r="B413" s="4" t="s">
        <v>282</v>
      </c>
      <c r="C413" s="71" t="s">
        <v>283</v>
      </c>
      <c r="D413" s="71" t="s">
        <v>10</v>
      </c>
      <c r="E413" s="71" t="s">
        <v>283</v>
      </c>
      <c r="F413" s="72">
        <v>2240000</v>
      </c>
      <c r="G413" s="9"/>
    </row>
    <row r="414" spans="1:7" ht="62" x14ac:dyDescent="0.35">
      <c r="A414" s="86" t="s">
        <v>1607</v>
      </c>
      <c r="B414" s="4" t="s">
        <v>284</v>
      </c>
      <c r="C414" s="4" t="s">
        <v>285</v>
      </c>
      <c r="D414" s="71" t="s">
        <v>10</v>
      </c>
      <c r="E414" s="4" t="s">
        <v>285</v>
      </c>
      <c r="F414" s="72">
        <v>3000000</v>
      </c>
      <c r="G414" s="9"/>
    </row>
    <row r="415" spans="1:7" ht="46.5" x14ac:dyDescent="0.35">
      <c r="A415" s="86" t="s">
        <v>1608</v>
      </c>
      <c r="B415" s="4" t="s">
        <v>286</v>
      </c>
      <c r="C415" s="4" t="s">
        <v>285</v>
      </c>
      <c r="D415" s="71" t="s">
        <v>10</v>
      </c>
      <c r="E415" s="4" t="s">
        <v>285</v>
      </c>
      <c r="F415" s="72">
        <v>1000000</v>
      </c>
      <c r="G415" s="9"/>
    </row>
    <row r="416" spans="1:7" ht="46.5" x14ac:dyDescent="0.35">
      <c r="A416" s="86" t="s">
        <v>1609</v>
      </c>
      <c r="B416" s="4" t="s">
        <v>286</v>
      </c>
      <c r="C416" s="4" t="s">
        <v>285</v>
      </c>
      <c r="D416" s="71" t="s">
        <v>10</v>
      </c>
      <c r="E416" s="4" t="s">
        <v>285</v>
      </c>
      <c r="F416" s="72">
        <v>800000</v>
      </c>
      <c r="G416" s="9"/>
    </row>
    <row r="417" spans="1:7" ht="31" x14ac:dyDescent="0.35">
      <c r="A417" s="86" t="s">
        <v>1610</v>
      </c>
      <c r="B417" s="4" t="s">
        <v>287</v>
      </c>
      <c r="C417" s="4" t="s">
        <v>285</v>
      </c>
      <c r="D417" s="71" t="s">
        <v>10</v>
      </c>
      <c r="E417" s="4" t="s">
        <v>285</v>
      </c>
      <c r="F417" s="72">
        <v>150000</v>
      </c>
      <c r="G417" s="9"/>
    </row>
    <row r="418" spans="1:7" ht="31" x14ac:dyDescent="0.35">
      <c r="A418" s="86" t="s">
        <v>1611</v>
      </c>
      <c r="B418" s="4" t="s">
        <v>288</v>
      </c>
      <c r="C418" s="71" t="s">
        <v>289</v>
      </c>
      <c r="D418" s="71" t="s">
        <v>10</v>
      </c>
      <c r="E418" s="71" t="s">
        <v>289</v>
      </c>
      <c r="F418" s="72">
        <v>3135000</v>
      </c>
      <c r="G418" s="9"/>
    </row>
    <row r="419" spans="1:7" ht="31" x14ac:dyDescent="0.35">
      <c r="A419" s="86" t="s">
        <v>1612</v>
      </c>
      <c r="B419" s="4" t="s">
        <v>290</v>
      </c>
      <c r="C419" s="71" t="s">
        <v>289</v>
      </c>
      <c r="D419" s="71" t="s">
        <v>207</v>
      </c>
      <c r="E419" s="71" t="s">
        <v>289</v>
      </c>
      <c r="F419" s="72">
        <v>72400000</v>
      </c>
      <c r="G419" s="9"/>
    </row>
    <row r="420" spans="1:7" ht="31" x14ac:dyDescent="0.35">
      <c r="A420" s="86" t="s">
        <v>1613</v>
      </c>
      <c r="B420" s="4" t="s">
        <v>291</v>
      </c>
      <c r="C420" s="71" t="s">
        <v>292</v>
      </c>
      <c r="D420" s="71" t="s">
        <v>207</v>
      </c>
      <c r="E420" s="71" t="s">
        <v>292</v>
      </c>
      <c r="F420" s="72">
        <v>1500000</v>
      </c>
      <c r="G420" s="9"/>
    </row>
    <row r="421" spans="1:7" ht="31" x14ac:dyDescent="0.35">
      <c r="A421" s="86" t="s">
        <v>1614</v>
      </c>
      <c r="B421" s="4" t="s">
        <v>293</v>
      </c>
      <c r="C421" s="71" t="s">
        <v>292</v>
      </c>
      <c r="D421" s="71" t="s">
        <v>207</v>
      </c>
      <c r="E421" s="71" t="s">
        <v>292</v>
      </c>
      <c r="F421" s="72">
        <v>2200000</v>
      </c>
      <c r="G421" s="9"/>
    </row>
    <row r="422" spans="1:7" ht="46.5" x14ac:dyDescent="0.35">
      <c r="A422" s="4">
        <v>84</v>
      </c>
      <c r="B422" s="71" t="s">
        <v>294</v>
      </c>
      <c r="C422" s="71" t="s">
        <v>295</v>
      </c>
      <c r="D422" s="71" t="s">
        <v>207</v>
      </c>
      <c r="E422" s="71" t="s">
        <v>295</v>
      </c>
      <c r="F422" s="3">
        <v>150000</v>
      </c>
      <c r="G422" s="9"/>
    </row>
    <row r="423" spans="1:7" ht="46.5" x14ac:dyDescent="0.35">
      <c r="A423" s="4">
        <v>85</v>
      </c>
      <c r="B423" s="71" t="s">
        <v>296</v>
      </c>
      <c r="C423" s="71" t="s">
        <v>295</v>
      </c>
      <c r="D423" s="71" t="s">
        <v>207</v>
      </c>
      <c r="E423" s="71" t="s">
        <v>295</v>
      </c>
      <c r="F423" s="3">
        <v>100000</v>
      </c>
      <c r="G423" s="9"/>
    </row>
    <row r="424" spans="1:7" ht="46.5" x14ac:dyDescent="0.35">
      <c r="A424" s="4">
        <v>86</v>
      </c>
      <c r="B424" s="71" t="s">
        <v>297</v>
      </c>
      <c r="C424" s="71" t="s">
        <v>295</v>
      </c>
      <c r="D424" s="71" t="s">
        <v>207</v>
      </c>
      <c r="E424" s="71" t="s">
        <v>295</v>
      </c>
      <c r="F424" s="3">
        <v>400000</v>
      </c>
      <c r="G424" s="9"/>
    </row>
    <row r="425" spans="1:7" ht="46.5" x14ac:dyDescent="0.35">
      <c r="A425" s="4">
        <v>87</v>
      </c>
      <c r="B425" s="71" t="s">
        <v>298</v>
      </c>
      <c r="C425" s="4" t="s">
        <v>295</v>
      </c>
      <c r="D425" s="71" t="s">
        <v>207</v>
      </c>
      <c r="E425" s="4" t="s">
        <v>295</v>
      </c>
      <c r="F425" s="3">
        <v>850000</v>
      </c>
      <c r="G425" s="9"/>
    </row>
    <row r="426" spans="1:7" ht="62" x14ac:dyDescent="0.35">
      <c r="A426" s="4">
        <v>88</v>
      </c>
      <c r="B426" s="71" t="s">
        <v>299</v>
      </c>
      <c r="C426" s="4" t="s">
        <v>295</v>
      </c>
      <c r="D426" s="71" t="s">
        <v>207</v>
      </c>
      <c r="E426" s="4" t="s">
        <v>295</v>
      </c>
      <c r="F426" s="3">
        <v>500000</v>
      </c>
      <c r="G426" s="9"/>
    </row>
    <row r="427" spans="1:7" ht="31" x14ac:dyDescent="0.35">
      <c r="A427" s="4">
        <v>89</v>
      </c>
      <c r="B427" s="4" t="s">
        <v>300</v>
      </c>
      <c r="C427" s="4" t="s">
        <v>301</v>
      </c>
      <c r="D427" s="71" t="s">
        <v>207</v>
      </c>
      <c r="E427" s="4" t="s">
        <v>301</v>
      </c>
      <c r="F427" s="3">
        <v>1567500</v>
      </c>
      <c r="G427" s="9"/>
    </row>
    <row r="428" spans="1:7" ht="46.5" x14ac:dyDescent="0.35">
      <c r="A428" s="4">
        <v>90</v>
      </c>
      <c r="B428" s="71" t="s">
        <v>302</v>
      </c>
      <c r="C428" s="4" t="s">
        <v>303</v>
      </c>
      <c r="D428" s="71" t="s">
        <v>207</v>
      </c>
      <c r="E428" s="4" t="s">
        <v>303</v>
      </c>
      <c r="F428" s="88" t="s">
        <v>304</v>
      </c>
      <c r="G428" s="9"/>
    </row>
    <row r="429" spans="1:7" ht="31" x14ac:dyDescent="0.35">
      <c r="A429" s="4">
        <v>91</v>
      </c>
      <c r="B429" s="71" t="s">
        <v>305</v>
      </c>
      <c r="C429" s="71" t="s">
        <v>306</v>
      </c>
      <c r="D429" s="71" t="s">
        <v>207</v>
      </c>
      <c r="E429" s="71" t="s">
        <v>306</v>
      </c>
      <c r="F429" s="3">
        <v>165000</v>
      </c>
      <c r="G429" s="9"/>
    </row>
    <row r="430" spans="1:7" ht="31" x14ac:dyDescent="0.35">
      <c r="A430" s="4">
        <v>92</v>
      </c>
      <c r="B430" s="71" t="s">
        <v>305</v>
      </c>
      <c r="C430" s="71" t="s">
        <v>306</v>
      </c>
      <c r="D430" s="71" t="s">
        <v>207</v>
      </c>
      <c r="E430" s="71" t="s">
        <v>306</v>
      </c>
      <c r="F430" s="3">
        <v>1285000</v>
      </c>
      <c r="G430" s="9"/>
    </row>
    <row r="431" spans="1:7" ht="46.5" x14ac:dyDescent="0.35">
      <c r="A431" s="4">
        <v>93</v>
      </c>
      <c r="B431" s="71" t="s">
        <v>307</v>
      </c>
      <c r="C431" s="71" t="s">
        <v>306</v>
      </c>
      <c r="D431" s="71" t="s">
        <v>207</v>
      </c>
      <c r="E431" s="71" t="s">
        <v>306</v>
      </c>
      <c r="F431" s="3">
        <v>1690000</v>
      </c>
      <c r="G431" s="9"/>
    </row>
    <row r="432" spans="1:7" ht="46.5" x14ac:dyDescent="0.35">
      <c r="A432" s="4">
        <v>94</v>
      </c>
      <c r="B432" s="71" t="s">
        <v>308</v>
      </c>
      <c r="C432" s="71" t="s">
        <v>306</v>
      </c>
      <c r="D432" s="71" t="s">
        <v>207</v>
      </c>
      <c r="E432" s="71" t="s">
        <v>306</v>
      </c>
      <c r="F432" s="3">
        <v>870000</v>
      </c>
      <c r="G432" s="9"/>
    </row>
    <row r="433" spans="1:7" ht="31" x14ac:dyDescent="0.35">
      <c r="A433" s="4">
        <v>95</v>
      </c>
      <c r="B433" s="4" t="s">
        <v>309</v>
      </c>
      <c r="C433" s="71" t="s">
        <v>306</v>
      </c>
      <c r="D433" s="71" t="s">
        <v>207</v>
      </c>
      <c r="E433" s="71" t="s">
        <v>306</v>
      </c>
      <c r="F433" s="3">
        <v>2455000</v>
      </c>
      <c r="G433" s="9"/>
    </row>
    <row r="434" spans="1:7" ht="46.5" x14ac:dyDescent="0.35">
      <c r="A434" s="4">
        <v>96</v>
      </c>
      <c r="B434" s="4" t="s">
        <v>310</v>
      </c>
      <c r="C434" s="71" t="s">
        <v>306</v>
      </c>
      <c r="D434" s="71" t="s">
        <v>207</v>
      </c>
      <c r="E434" s="71" t="s">
        <v>306</v>
      </c>
      <c r="F434" s="3">
        <v>3570000</v>
      </c>
      <c r="G434" s="9"/>
    </row>
    <row r="435" spans="1:7" ht="31" x14ac:dyDescent="0.35">
      <c r="A435" s="4">
        <v>97</v>
      </c>
      <c r="B435" s="4" t="s">
        <v>311</v>
      </c>
      <c r="C435" s="71" t="s">
        <v>312</v>
      </c>
      <c r="D435" s="71" t="s">
        <v>207</v>
      </c>
      <c r="E435" s="71" t="s">
        <v>312</v>
      </c>
      <c r="F435" s="3">
        <v>3000000</v>
      </c>
      <c r="G435" s="9"/>
    </row>
    <row r="436" spans="1:7" ht="46.5" x14ac:dyDescent="0.35">
      <c r="A436" s="4">
        <v>98</v>
      </c>
      <c r="B436" s="4" t="s">
        <v>267</v>
      </c>
      <c r="C436" s="71" t="s">
        <v>265</v>
      </c>
      <c r="D436" s="71" t="s">
        <v>10</v>
      </c>
      <c r="E436" s="71" t="s">
        <v>265</v>
      </c>
      <c r="F436" s="3">
        <v>600000</v>
      </c>
      <c r="G436" s="9"/>
    </row>
    <row r="437" spans="1:7" x14ac:dyDescent="0.35">
      <c r="A437" s="4">
        <v>99</v>
      </c>
      <c r="B437" s="4" t="s">
        <v>293</v>
      </c>
      <c r="C437" s="71" t="s">
        <v>292</v>
      </c>
      <c r="D437" s="71" t="s">
        <v>207</v>
      </c>
      <c r="E437" s="71" t="s">
        <v>292</v>
      </c>
      <c r="F437" s="3">
        <v>5400000</v>
      </c>
      <c r="G437" s="9"/>
    </row>
    <row r="438" spans="1:7" ht="15" customHeight="1" x14ac:dyDescent="0.35">
      <c r="A438" s="4">
        <v>100</v>
      </c>
      <c r="B438" s="4" t="s">
        <v>521</v>
      </c>
      <c r="C438" s="5" t="s">
        <v>522</v>
      </c>
      <c r="D438" s="71" t="s">
        <v>497</v>
      </c>
      <c r="E438" s="5" t="s">
        <v>522</v>
      </c>
      <c r="F438" s="3">
        <v>5772000</v>
      </c>
      <c r="G438" s="9"/>
    </row>
    <row r="439" spans="1:7" ht="15" customHeight="1" x14ac:dyDescent="0.35">
      <c r="A439" s="4">
        <v>101</v>
      </c>
      <c r="B439" s="4" t="s">
        <v>521</v>
      </c>
      <c r="C439" s="71" t="s">
        <v>522</v>
      </c>
      <c r="D439" s="71" t="s">
        <v>497</v>
      </c>
      <c r="E439" s="71" t="s">
        <v>522</v>
      </c>
      <c r="F439" s="72">
        <v>6070000</v>
      </c>
      <c r="G439" s="9"/>
    </row>
    <row r="440" spans="1:7" ht="15" customHeight="1" x14ac:dyDescent="0.35">
      <c r="A440" s="4">
        <v>102</v>
      </c>
      <c r="B440" s="4" t="s">
        <v>521</v>
      </c>
      <c r="C440" s="71" t="s">
        <v>523</v>
      </c>
      <c r="D440" s="71" t="s">
        <v>497</v>
      </c>
      <c r="E440" s="71" t="s">
        <v>523</v>
      </c>
      <c r="F440" s="72">
        <v>12908410</v>
      </c>
      <c r="G440" s="9"/>
    </row>
    <row r="441" spans="1:7" ht="15" customHeight="1" x14ac:dyDescent="0.35">
      <c r="A441" s="4">
        <v>103</v>
      </c>
      <c r="B441" s="4" t="s">
        <v>521</v>
      </c>
      <c r="C441" s="71" t="s">
        <v>522</v>
      </c>
      <c r="D441" s="71" t="s">
        <v>497</v>
      </c>
      <c r="E441" s="71" t="s">
        <v>522</v>
      </c>
      <c r="F441" s="72">
        <v>3304500</v>
      </c>
      <c r="G441" s="9"/>
    </row>
    <row r="442" spans="1:7" ht="15" customHeight="1" x14ac:dyDescent="0.35">
      <c r="A442" s="4">
        <v>104</v>
      </c>
      <c r="B442" s="4" t="s">
        <v>521</v>
      </c>
      <c r="C442" s="71" t="s">
        <v>522</v>
      </c>
      <c r="D442" s="71" t="s">
        <v>497</v>
      </c>
      <c r="E442" s="71" t="s">
        <v>522</v>
      </c>
      <c r="F442" s="72">
        <v>6247000</v>
      </c>
      <c r="G442" s="9"/>
    </row>
    <row r="443" spans="1:7" ht="15" customHeight="1" x14ac:dyDescent="0.35">
      <c r="A443" s="4">
        <v>105</v>
      </c>
      <c r="B443" s="4" t="s">
        <v>521</v>
      </c>
      <c r="C443" s="71" t="s">
        <v>522</v>
      </c>
      <c r="D443" s="71" t="s">
        <v>497</v>
      </c>
      <c r="E443" s="71" t="s">
        <v>522</v>
      </c>
      <c r="F443" s="72">
        <v>2505000</v>
      </c>
      <c r="G443" s="9"/>
    </row>
    <row r="444" spans="1:7" ht="15" customHeight="1" x14ac:dyDescent="0.35">
      <c r="A444" s="4">
        <v>106</v>
      </c>
      <c r="B444" s="4" t="s">
        <v>521</v>
      </c>
      <c r="C444" s="71" t="s">
        <v>522</v>
      </c>
      <c r="D444" s="71" t="s">
        <v>497</v>
      </c>
      <c r="E444" s="71" t="s">
        <v>522</v>
      </c>
      <c r="F444" s="72">
        <v>9482500</v>
      </c>
      <c r="G444" s="9"/>
    </row>
    <row r="445" spans="1:7" ht="15" customHeight="1" x14ac:dyDescent="0.35">
      <c r="A445" s="4">
        <v>107</v>
      </c>
      <c r="B445" s="4" t="s">
        <v>521</v>
      </c>
      <c r="C445" s="71" t="s">
        <v>522</v>
      </c>
      <c r="D445" s="71" t="s">
        <v>497</v>
      </c>
      <c r="E445" s="71" t="s">
        <v>522</v>
      </c>
      <c r="F445" s="72">
        <v>3220000</v>
      </c>
      <c r="G445" s="9"/>
    </row>
    <row r="446" spans="1:7" ht="15" customHeight="1" x14ac:dyDescent="0.35">
      <c r="A446" s="4">
        <v>108</v>
      </c>
      <c r="B446" s="4" t="s">
        <v>521</v>
      </c>
      <c r="C446" s="71" t="s">
        <v>524</v>
      </c>
      <c r="D446" s="71" t="s">
        <v>497</v>
      </c>
      <c r="E446" s="71" t="s">
        <v>524</v>
      </c>
      <c r="F446" s="72">
        <v>2050000</v>
      </c>
      <c r="G446" s="9"/>
    </row>
    <row r="447" spans="1:7" ht="31" x14ac:dyDescent="0.35">
      <c r="A447" s="4">
        <v>109</v>
      </c>
      <c r="B447" s="4" t="s">
        <v>521</v>
      </c>
      <c r="C447" s="71" t="s">
        <v>524</v>
      </c>
      <c r="D447" s="71" t="s">
        <v>497</v>
      </c>
      <c r="E447" s="71" t="s">
        <v>524</v>
      </c>
      <c r="F447" s="72">
        <v>11210000</v>
      </c>
      <c r="G447" s="9"/>
    </row>
    <row r="448" spans="1:7" ht="31" x14ac:dyDescent="0.35">
      <c r="A448" s="4">
        <v>110</v>
      </c>
      <c r="B448" s="4" t="s">
        <v>521</v>
      </c>
      <c r="C448" s="71" t="s">
        <v>525</v>
      </c>
      <c r="D448" s="71" t="s">
        <v>526</v>
      </c>
      <c r="E448" s="71" t="s">
        <v>525</v>
      </c>
      <c r="F448" s="72">
        <v>8554763</v>
      </c>
      <c r="G448" s="9"/>
    </row>
    <row r="449" spans="1:7" ht="31" x14ac:dyDescent="0.35">
      <c r="A449" s="4">
        <v>111</v>
      </c>
      <c r="B449" s="4" t="s">
        <v>521</v>
      </c>
      <c r="C449" s="71" t="s">
        <v>527</v>
      </c>
      <c r="D449" s="71" t="s">
        <v>526</v>
      </c>
      <c r="E449" s="71" t="s">
        <v>527</v>
      </c>
      <c r="F449" s="72">
        <v>6938400</v>
      </c>
      <c r="G449" s="9"/>
    </row>
    <row r="450" spans="1:7" ht="31" x14ac:dyDescent="0.35">
      <c r="A450" s="4">
        <v>112</v>
      </c>
      <c r="B450" s="4" t="s">
        <v>521</v>
      </c>
      <c r="C450" s="71" t="s">
        <v>527</v>
      </c>
      <c r="D450" s="71" t="s">
        <v>526</v>
      </c>
      <c r="E450" s="71" t="s">
        <v>527</v>
      </c>
      <c r="F450" s="72">
        <v>7285320</v>
      </c>
      <c r="G450" s="9"/>
    </row>
    <row r="451" spans="1:7" ht="15" customHeight="1" x14ac:dyDescent="0.35">
      <c r="A451" s="4">
        <v>113</v>
      </c>
      <c r="B451" s="4" t="s">
        <v>521</v>
      </c>
      <c r="C451" s="71" t="s">
        <v>528</v>
      </c>
      <c r="D451" s="71" t="s">
        <v>497</v>
      </c>
      <c r="E451" s="71" t="s">
        <v>528</v>
      </c>
      <c r="F451" s="72">
        <v>44380897</v>
      </c>
      <c r="G451" s="9"/>
    </row>
    <row r="452" spans="1:7" ht="15" customHeight="1" x14ac:dyDescent="0.35">
      <c r="A452" s="4">
        <v>114</v>
      </c>
      <c r="B452" s="4" t="s">
        <v>521</v>
      </c>
      <c r="C452" s="71" t="s">
        <v>527</v>
      </c>
      <c r="D452" s="71" t="s">
        <v>526</v>
      </c>
      <c r="E452" s="71" t="s">
        <v>527</v>
      </c>
      <c r="F452" s="72">
        <v>7285320</v>
      </c>
      <c r="G452" s="9"/>
    </row>
    <row r="453" spans="1:7" ht="15" customHeight="1" x14ac:dyDescent="0.35">
      <c r="A453" s="4">
        <v>115</v>
      </c>
      <c r="B453" s="4" t="s">
        <v>521</v>
      </c>
      <c r="C453" s="71" t="s">
        <v>527</v>
      </c>
      <c r="D453" s="71" t="s">
        <v>526</v>
      </c>
      <c r="E453" s="71" t="s">
        <v>527</v>
      </c>
      <c r="F453" s="72">
        <v>6938400</v>
      </c>
      <c r="G453" s="9"/>
    </row>
    <row r="454" spans="1:7" s="35" customFormat="1" x14ac:dyDescent="0.35">
      <c r="A454" s="380" t="s">
        <v>1627</v>
      </c>
      <c r="B454" s="380"/>
      <c r="C454" s="380"/>
      <c r="D454" s="380"/>
      <c r="E454" s="380"/>
      <c r="F454" s="85">
        <f>SUM(F339:F453)</f>
        <v>502194231.69999999</v>
      </c>
      <c r="G454" s="89"/>
    </row>
    <row r="455" spans="1:7" x14ac:dyDescent="0.35">
      <c r="A455" s="385" t="s">
        <v>314</v>
      </c>
      <c r="B455" s="385"/>
      <c r="C455" s="385"/>
      <c r="D455" s="385"/>
      <c r="E455" s="385"/>
      <c r="F455" s="1"/>
      <c r="G455" s="60"/>
    </row>
    <row r="456" spans="1:7" ht="77.5" x14ac:dyDescent="0.35">
      <c r="A456" s="4">
        <v>1</v>
      </c>
      <c r="B456" s="2" t="s">
        <v>315</v>
      </c>
      <c r="C456" s="5" t="s">
        <v>316</v>
      </c>
      <c r="D456" s="90" t="s">
        <v>10</v>
      </c>
      <c r="E456" s="4" t="s">
        <v>316</v>
      </c>
      <c r="F456" s="75">
        <v>3700000</v>
      </c>
      <c r="G456" s="9"/>
    </row>
    <row r="457" spans="1:7" ht="93" x14ac:dyDescent="0.35">
      <c r="A457" s="4">
        <v>2</v>
      </c>
      <c r="B457" s="2" t="s">
        <v>317</v>
      </c>
      <c r="C457" s="4" t="s">
        <v>318</v>
      </c>
      <c r="D457" s="90" t="s">
        <v>10</v>
      </c>
      <c r="E457" s="4" t="s">
        <v>319</v>
      </c>
      <c r="F457" s="75">
        <v>1200000</v>
      </c>
      <c r="G457" s="9"/>
    </row>
    <row r="458" spans="1:7" ht="15" customHeight="1" x14ac:dyDescent="0.35">
      <c r="A458" s="4">
        <v>3</v>
      </c>
      <c r="B458" s="2" t="s">
        <v>320</v>
      </c>
      <c r="C458" s="4" t="s">
        <v>321</v>
      </c>
      <c r="D458" s="90" t="s">
        <v>10</v>
      </c>
      <c r="E458" s="4" t="s">
        <v>321</v>
      </c>
      <c r="F458" s="75">
        <v>1200000</v>
      </c>
      <c r="G458" s="9"/>
    </row>
    <row r="459" spans="1:7" ht="15" customHeight="1" x14ac:dyDescent="0.35">
      <c r="A459" s="4">
        <v>4</v>
      </c>
      <c r="B459" s="2" t="s">
        <v>322</v>
      </c>
      <c r="C459" s="4" t="s">
        <v>323</v>
      </c>
      <c r="D459" s="90" t="s">
        <v>10</v>
      </c>
      <c r="E459" s="4" t="s">
        <v>323</v>
      </c>
      <c r="F459" s="75">
        <v>3400000</v>
      </c>
      <c r="G459" s="9"/>
    </row>
    <row r="460" spans="1:7" ht="93" x14ac:dyDescent="0.35">
      <c r="A460" s="4">
        <v>5</v>
      </c>
      <c r="B460" s="2" t="s">
        <v>324</v>
      </c>
      <c r="C460" s="4" t="s">
        <v>325</v>
      </c>
      <c r="D460" s="90" t="s">
        <v>10</v>
      </c>
      <c r="E460" s="4" t="s">
        <v>325</v>
      </c>
      <c r="F460" s="75">
        <v>6000000</v>
      </c>
      <c r="G460" s="9"/>
    </row>
    <row r="461" spans="1:7" ht="46.5" x14ac:dyDescent="0.35">
      <c r="A461" s="4">
        <v>6</v>
      </c>
      <c r="B461" s="2" t="s">
        <v>326</v>
      </c>
      <c r="C461" s="4" t="s">
        <v>327</v>
      </c>
      <c r="D461" s="90" t="s">
        <v>10</v>
      </c>
      <c r="E461" s="4" t="s">
        <v>327</v>
      </c>
      <c r="F461" s="75">
        <v>3165000</v>
      </c>
      <c r="G461" s="9"/>
    </row>
    <row r="462" spans="1:7" ht="46.5" x14ac:dyDescent="0.35">
      <c r="A462" s="4">
        <v>7</v>
      </c>
      <c r="B462" s="2" t="s">
        <v>328</v>
      </c>
      <c r="C462" s="4" t="s">
        <v>329</v>
      </c>
      <c r="D462" s="90" t="s">
        <v>10</v>
      </c>
      <c r="E462" s="4" t="s">
        <v>329</v>
      </c>
      <c r="F462" s="75">
        <v>67110000</v>
      </c>
      <c r="G462" s="9"/>
    </row>
    <row r="463" spans="1:7" ht="31" x14ac:dyDescent="0.35">
      <c r="A463" s="4">
        <v>8</v>
      </c>
      <c r="B463" s="4" t="s">
        <v>330</v>
      </c>
      <c r="C463" s="4" t="s">
        <v>331</v>
      </c>
      <c r="D463" s="90" t="s">
        <v>10</v>
      </c>
      <c r="E463" s="4" t="s">
        <v>331</v>
      </c>
      <c r="F463" s="75">
        <v>1500000</v>
      </c>
      <c r="G463" s="9"/>
    </row>
    <row r="464" spans="1:7" ht="77.5" x14ac:dyDescent="0.35">
      <c r="A464" s="4">
        <v>9</v>
      </c>
      <c r="B464" s="4" t="s">
        <v>332</v>
      </c>
      <c r="C464" s="4" t="s">
        <v>333</v>
      </c>
      <c r="D464" s="90" t="s">
        <v>10</v>
      </c>
      <c r="E464" s="4" t="s">
        <v>333</v>
      </c>
      <c r="F464" s="75">
        <v>1900000</v>
      </c>
      <c r="G464" s="9"/>
    </row>
    <row r="465" spans="1:7" ht="93" x14ac:dyDescent="0.35">
      <c r="A465" s="4">
        <v>10</v>
      </c>
      <c r="B465" s="4" t="s">
        <v>334</v>
      </c>
      <c r="C465" s="4" t="s">
        <v>335</v>
      </c>
      <c r="D465" s="90" t="s">
        <v>10</v>
      </c>
      <c r="E465" s="4" t="s">
        <v>335</v>
      </c>
      <c r="F465" s="75">
        <v>6000000</v>
      </c>
      <c r="G465" s="9"/>
    </row>
    <row r="466" spans="1:7" ht="31" x14ac:dyDescent="0.35">
      <c r="A466" s="4">
        <v>11</v>
      </c>
      <c r="B466" s="4" t="s">
        <v>336</v>
      </c>
      <c r="C466" s="4" t="s">
        <v>337</v>
      </c>
      <c r="D466" s="90" t="s">
        <v>10</v>
      </c>
      <c r="E466" s="4" t="s">
        <v>338</v>
      </c>
      <c r="F466" s="3">
        <v>83578424.579999998</v>
      </c>
      <c r="G466" s="9"/>
    </row>
    <row r="467" spans="1:7" ht="46.5" x14ac:dyDescent="0.35">
      <c r="A467" s="4">
        <v>12</v>
      </c>
      <c r="B467" s="4" t="s">
        <v>339</v>
      </c>
      <c r="C467" s="4" t="s">
        <v>340</v>
      </c>
      <c r="D467" s="90" t="s">
        <v>10</v>
      </c>
      <c r="E467" s="4" t="s">
        <v>340</v>
      </c>
      <c r="F467" s="3">
        <v>187647960.63</v>
      </c>
      <c r="G467" s="9"/>
    </row>
    <row r="468" spans="1:7" ht="31" x14ac:dyDescent="0.35">
      <c r="A468" s="4">
        <v>13</v>
      </c>
      <c r="B468" s="4" t="s">
        <v>341</v>
      </c>
      <c r="C468" s="4" t="s">
        <v>342</v>
      </c>
      <c r="D468" s="90" t="s">
        <v>10</v>
      </c>
      <c r="E468" s="4" t="s">
        <v>342</v>
      </c>
      <c r="F468" s="75">
        <v>16000000</v>
      </c>
      <c r="G468" s="9"/>
    </row>
    <row r="469" spans="1:7" ht="31" x14ac:dyDescent="0.35">
      <c r="A469" s="4">
        <v>14</v>
      </c>
      <c r="B469" s="4" t="s">
        <v>343</v>
      </c>
      <c r="C469" s="4" t="s">
        <v>344</v>
      </c>
      <c r="D469" s="90" t="s">
        <v>10</v>
      </c>
      <c r="E469" s="4" t="s">
        <v>344</v>
      </c>
      <c r="F469" s="75">
        <v>7630000</v>
      </c>
      <c r="G469" s="9"/>
    </row>
    <row r="470" spans="1:7" ht="31" x14ac:dyDescent="0.35">
      <c r="A470" s="4">
        <v>15</v>
      </c>
      <c r="B470" s="2" t="s">
        <v>521</v>
      </c>
      <c r="C470" s="5" t="s">
        <v>701</v>
      </c>
      <c r="D470" s="90" t="s">
        <v>497</v>
      </c>
      <c r="E470" s="4" t="s">
        <v>701</v>
      </c>
      <c r="F470" s="3">
        <v>10651860</v>
      </c>
      <c r="G470" s="9"/>
    </row>
    <row r="471" spans="1:7" ht="31" x14ac:dyDescent="0.35">
      <c r="A471" s="4">
        <v>16</v>
      </c>
      <c r="B471" s="2" t="s">
        <v>521</v>
      </c>
      <c r="C471" s="4" t="s">
        <v>702</v>
      </c>
      <c r="D471" s="90" t="s">
        <v>497</v>
      </c>
      <c r="E471" s="4" t="s">
        <v>702</v>
      </c>
      <c r="F471" s="3">
        <v>4434000</v>
      </c>
      <c r="G471" s="9"/>
    </row>
    <row r="472" spans="1:7" ht="31" x14ac:dyDescent="0.35">
      <c r="A472" s="4">
        <v>17</v>
      </c>
      <c r="B472" s="2" t="s">
        <v>521</v>
      </c>
      <c r="C472" s="4" t="s">
        <v>703</v>
      </c>
      <c r="D472" s="90" t="s">
        <v>497</v>
      </c>
      <c r="E472" s="4" t="s">
        <v>703</v>
      </c>
      <c r="F472" s="3">
        <v>41964700</v>
      </c>
      <c r="G472" s="9"/>
    </row>
    <row r="473" spans="1:7" ht="31" x14ac:dyDescent="0.35">
      <c r="A473" s="4">
        <v>18</v>
      </c>
      <c r="B473" s="2" t="s">
        <v>521</v>
      </c>
      <c r="C473" s="4" t="s">
        <v>703</v>
      </c>
      <c r="D473" s="90" t="s">
        <v>497</v>
      </c>
      <c r="E473" s="4" t="s">
        <v>703</v>
      </c>
      <c r="F473" s="3">
        <v>4105000</v>
      </c>
      <c r="G473" s="9"/>
    </row>
    <row r="474" spans="1:7" ht="31" x14ac:dyDescent="0.35">
      <c r="A474" s="4">
        <v>19</v>
      </c>
      <c r="B474" s="2" t="s">
        <v>521</v>
      </c>
      <c r="C474" s="4" t="s">
        <v>704</v>
      </c>
      <c r="D474" s="90" t="s">
        <v>497</v>
      </c>
      <c r="E474" s="4" t="s">
        <v>704</v>
      </c>
      <c r="F474" s="3">
        <v>4541000</v>
      </c>
      <c r="G474" s="9"/>
    </row>
    <row r="475" spans="1:7" ht="31" x14ac:dyDescent="0.35">
      <c r="A475" s="4">
        <v>20</v>
      </c>
      <c r="B475" s="2" t="s">
        <v>521</v>
      </c>
      <c r="C475" s="4" t="s">
        <v>705</v>
      </c>
      <c r="D475" s="90" t="s">
        <v>497</v>
      </c>
      <c r="E475" s="4" t="s">
        <v>705</v>
      </c>
      <c r="F475" s="3">
        <v>20642000</v>
      </c>
      <c r="G475" s="9"/>
    </row>
    <row r="476" spans="1:7" ht="31" x14ac:dyDescent="0.35">
      <c r="A476" s="4">
        <v>21</v>
      </c>
      <c r="B476" s="2" t="s">
        <v>521</v>
      </c>
      <c r="C476" s="4" t="s">
        <v>705</v>
      </c>
      <c r="D476" s="90" t="s">
        <v>497</v>
      </c>
      <c r="E476" s="4" t="s">
        <v>705</v>
      </c>
      <c r="F476" s="3">
        <v>38350000</v>
      </c>
      <c r="G476" s="9"/>
    </row>
    <row r="477" spans="1:7" ht="31" x14ac:dyDescent="0.35">
      <c r="A477" s="4">
        <v>22</v>
      </c>
      <c r="B477" s="4" t="s">
        <v>521</v>
      </c>
      <c r="C477" s="4" t="s">
        <v>705</v>
      </c>
      <c r="D477" s="90" t="s">
        <v>497</v>
      </c>
      <c r="E477" s="4" t="s">
        <v>705</v>
      </c>
      <c r="F477" s="3">
        <v>1500000</v>
      </c>
      <c r="G477" s="9"/>
    </row>
    <row r="478" spans="1:7" ht="31" x14ac:dyDescent="0.35">
      <c r="A478" s="4">
        <v>23</v>
      </c>
      <c r="B478" s="4" t="s">
        <v>521</v>
      </c>
      <c r="C478" s="4" t="s">
        <v>706</v>
      </c>
      <c r="D478" s="90" t="s">
        <v>497</v>
      </c>
      <c r="E478" s="4" t="s">
        <v>706</v>
      </c>
      <c r="F478" s="3">
        <v>16000000</v>
      </c>
      <c r="G478" s="9"/>
    </row>
    <row r="479" spans="1:7" ht="31" x14ac:dyDescent="0.35">
      <c r="A479" s="4">
        <v>24</v>
      </c>
      <c r="B479" s="4" t="s">
        <v>521</v>
      </c>
      <c r="C479" s="4" t="s">
        <v>706</v>
      </c>
      <c r="D479" s="90" t="s">
        <v>497</v>
      </c>
      <c r="E479" s="4" t="s">
        <v>706</v>
      </c>
      <c r="F479" s="3">
        <v>16000000</v>
      </c>
      <c r="G479" s="9"/>
    </row>
    <row r="480" spans="1:7" ht="31" x14ac:dyDescent="0.35">
      <c r="A480" s="4">
        <v>25</v>
      </c>
      <c r="B480" s="4" t="s">
        <v>521</v>
      </c>
      <c r="C480" s="4" t="s">
        <v>706</v>
      </c>
      <c r="D480" s="90" t="s">
        <v>497</v>
      </c>
      <c r="E480" s="4" t="s">
        <v>706</v>
      </c>
      <c r="F480" s="3">
        <v>16000000</v>
      </c>
      <c r="G480" s="9"/>
    </row>
    <row r="481" spans="1:7" ht="31" x14ac:dyDescent="0.35">
      <c r="A481" s="4">
        <v>26</v>
      </c>
      <c r="B481" s="4" t="s">
        <v>521</v>
      </c>
      <c r="C481" s="4" t="s">
        <v>706</v>
      </c>
      <c r="D481" s="90" t="s">
        <v>497</v>
      </c>
      <c r="E481" s="4" t="s">
        <v>706</v>
      </c>
      <c r="F481" s="3">
        <v>8000000</v>
      </c>
      <c r="G481" s="9"/>
    </row>
    <row r="482" spans="1:7" ht="31" x14ac:dyDescent="0.35">
      <c r="A482" s="4">
        <v>27</v>
      </c>
      <c r="B482" s="4" t="s">
        <v>521</v>
      </c>
      <c r="C482" s="4" t="s">
        <v>707</v>
      </c>
      <c r="D482" s="90" t="s">
        <v>497</v>
      </c>
      <c r="E482" s="4" t="s">
        <v>707</v>
      </c>
      <c r="F482" s="3">
        <v>2565000</v>
      </c>
      <c r="G482" s="9"/>
    </row>
    <row r="483" spans="1:7" ht="31" x14ac:dyDescent="0.35">
      <c r="A483" s="4">
        <v>28</v>
      </c>
      <c r="B483" s="4" t="s">
        <v>521</v>
      </c>
      <c r="C483" s="4" t="s">
        <v>707</v>
      </c>
      <c r="D483" s="90" t="s">
        <v>497</v>
      </c>
      <c r="E483" s="4" t="s">
        <v>707</v>
      </c>
      <c r="F483" s="3">
        <v>55239100</v>
      </c>
      <c r="G483" s="9"/>
    </row>
    <row r="484" spans="1:7" ht="31" x14ac:dyDescent="0.35">
      <c r="A484" s="4">
        <v>29</v>
      </c>
      <c r="B484" s="4" t="s">
        <v>521</v>
      </c>
      <c r="C484" s="4" t="s">
        <v>708</v>
      </c>
      <c r="D484" s="90" t="s">
        <v>497</v>
      </c>
      <c r="E484" s="4" t="s">
        <v>708</v>
      </c>
      <c r="F484" s="3">
        <v>81455000</v>
      </c>
      <c r="G484" s="9"/>
    </row>
    <row r="485" spans="1:7" ht="31" x14ac:dyDescent="0.35">
      <c r="A485" s="4">
        <v>30</v>
      </c>
      <c r="B485" s="4" t="s">
        <v>521</v>
      </c>
      <c r="C485" s="4" t="s">
        <v>464</v>
      </c>
      <c r="D485" s="90" t="s">
        <v>497</v>
      </c>
      <c r="E485" s="4" t="s">
        <v>464</v>
      </c>
      <c r="F485" s="3">
        <v>4205000</v>
      </c>
      <c r="G485" s="9"/>
    </row>
    <row r="486" spans="1:7" ht="31" x14ac:dyDescent="0.35">
      <c r="A486" s="4">
        <v>31</v>
      </c>
      <c r="B486" s="4" t="s">
        <v>521</v>
      </c>
      <c r="C486" s="4" t="s">
        <v>464</v>
      </c>
      <c r="D486" s="90" t="s">
        <v>497</v>
      </c>
      <c r="E486" s="4" t="s">
        <v>464</v>
      </c>
      <c r="F486" s="3">
        <v>930000</v>
      </c>
      <c r="G486" s="9"/>
    </row>
    <row r="487" spans="1:7" ht="31" x14ac:dyDescent="0.35">
      <c r="A487" s="4">
        <v>32</v>
      </c>
      <c r="B487" s="4" t="s">
        <v>521</v>
      </c>
      <c r="C487" s="4" t="s">
        <v>709</v>
      </c>
      <c r="D487" s="90" t="s">
        <v>497</v>
      </c>
      <c r="E487" s="4" t="s">
        <v>337</v>
      </c>
      <c r="F487" s="3">
        <v>3000000</v>
      </c>
      <c r="G487" s="9"/>
    </row>
    <row r="488" spans="1:7" ht="31" x14ac:dyDescent="0.35">
      <c r="A488" s="4">
        <v>33</v>
      </c>
      <c r="B488" s="4" t="s">
        <v>521</v>
      </c>
      <c r="C488" s="4" t="s">
        <v>337</v>
      </c>
      <c r="D488" s="90" t="s">
        <v>497</v>
      </c>
      <c r="E488" s="4" t="s">
        <v>337</v>
      </c>
      <c r="F488" s="3">
        <v>59421560.880000003</v>
      </c>
      <c r="G488" s="9"/>
    </row>
    <row r="489" spans="1:7" ht="31" x14ac:dyDescent="0.35">
      <c r="A489" s="4">
        <v>34</v>
      </c>
      <c r="B489" s="4" t="s">
        <v>521</v>
      </c>
      <c r="C489" s="4" t="s">
        <v>710</v>
      </c>
      <c r="D489" s="90" t="s">
        <v>497</v>
      </c>
      <c r="E489" s="4" t="s">
        <v>710</v>
      </c>
      <c r="F489" s="3">
        <v>59999400</v>
      </c>
      <c r="G489" s="9"/>
    </row>
    <row r="490" spans="1:7" ht="31" x14ac:dyDescent="0.35">
      <c r="A490" s="4">
        <v>35</v>
      </c>
      <c r="B490" s="4" t="s">
        <v>521</v>
      </c>
      <c r="C490" s="4" t="s">
        <v>710</v>
      </c>
      <c r="D490" s="90" t="s">
        <v>497</v>
      </c>
      <c r="E490" s="4" t="s">
        <v>710</v>
      </c>
      <c r="F490" s="3">
        <v>11103975</v>
      </c>
      <c r="G490" s="9"/>
    </row>
    <row r="491" spans="1:7" ht="31" x14ac:dyDescent="0.35">
      <c r="A491" s="4">
        <v>36</v>
      </c>
      <c r="B491" s="4" t="s">
        <v>521</v>
      </c>
      <c r="C491" s="4" t="s">
        <v>710</v>
      </c>
      <c r="D491" s="90" t="s">
        <v>497</v>
      </c>
      <c r="E491" s="4" t="s">
        <v>710</v>
      </c>
      <c r="F491" s="3">
        <v>17999820</v>
      </c>
      <c r="G491" s="9"/>
    </row>
    <row r="492" spans="1:7" ht="31" x14ac:dyDescent="0.35">
      <c r="A492" s="4">
        <v>37</v>
      </c>
      <c r="B492" s="4" t="s">
        <v>521</v>
      </c>
      <c r="C492" s="4" t="s">
        <v>711</v>
      </c>
      <c r="D492" s="90" t="s">
        <v>497</v>
      </c>
      <c r="E492" s="4" t="s">
        <v>711</v>
      </c>
      <c r="F492" s="3">
        <v>64682330</v>
      </c>
      <c r="G492" s="9"/>
    </row>
    <row r="493" spans="1:7" ht="31" x14ac:dyDescent="0.35">
      <c r="A493" s="4">
        <v>38</v>
      </c>
      <c r="B493" s="4" t="s">
        <v>521</v>
      </c>
      <c r="C493" s="4" t="s">
        <v>712</v>
      </c>
      <c r="D493" s="90" t="s">
        <v>497</v>
      </c>
      <c r="E493" s="4" t="s">
        <v>712</v>
      </c>
      <c r="F493" s="3">
        <v>11400000</v>
      </c>
      <c r="G493" s="9"/>
    </row>
    <row r="494" spans="1:7" ht="31" x14ac:dyDescent="0.35">
      <c r="A494" s="4">
        <v>39</v>
      </c>
      <c r="B494" s="4" t="s">
        <v>521</v>
      </c>
      <c r="C494" s="4" t="s">
        <v>713</v>
      </c>
      <c r="D494" s="90" t="s">
        <v>497</v>
      </c>
      <c r="E494" s="4" t="s">
        <v>713</v>
      </c>
      <c r="F494" s="3">
        <v>3399984</v>
      </c>
      <c r="G494" s="9"/>
    </row>
    <row r="495" spans="1:7" ht="31" x14ac:dyDescent="0.35">
      <c r="A495" s="4">
        <v>40</v>
      </c>
      <c r="B495" s="4" t="s">
        <v>521</v>
      </c>
      <c r="C495" s="4" t="s">
        <v>714</v>
      </c>
      <c r="D495" s="90" t="s">
        <v>497</v>
      </c>
      <c r="E495" s="4" t="s">
        <v>714</v>
      </c>
      <c r="F495" s="3">
        <v>1920000</v>
      </c>
      <c r="G495" s="9"/>
    </row>
    <row r="496" spans="1:7" ht="31" x14ac:dyDescent="0.35">
      <c r="A496" s="4">
        <v>41</v>
      </c>
      <c r="B496" s="4" t="s">
        <v>521</v>
      </c>
      <c r="C496" s="4" t="s">
        <v>337</v>
      </c>
      <c r="D496" s="90" t="s">
        <v>497</v>
      </c>
      <c r="E496" s="4" t="s">
        <v>337</v>
      </c>
      <c r="F496" s="3">
        <v>83578424.579999998</v>
      </c>
      <c r="G496" s="9"/>
    </row>
    <row r="497" spans="1:7" ht="31" x14ac:dyDescent="0.35">
      <c r="A497" s="4">
        <v>42</v>
      </c>
      <c r="B497" s="4" t="s">
        <v>521</v>
      </c>
      <c r="C497" s="4" t="s">
        <v>715</v>
      </c>
      <c r="D497" s="90" t="s">
        <v>497</v>
      </c>
      <c r="E497" s="4" t="s">
        <v>715</v>
      </c>
      <c r="F497" s="3">
        <v>187647960.63</v>
      </c>
      <c r="G497" s="9"/>
    </row>
    <row r="498" spans="1:7" s="34" customFormat="1" ht="15.65" customHeight="1" x14ac:dyDescent="0.35">
      <c r="A498" s="389" t="s">
        <v>1628</v>
      </c>
      <c r="B498" s="389"/>
      <c r="C498" s="389"/>
      <c r="D498" s="389"/>
      <c r="E498" s="389"/>
      <c r="F498" s="91">
        <f>SUM(F456:F497)</f>
        <v>1220767500.3000002</v>
      </c>
      <c r="G498" s="74"/>
    </row>
    <row r="499" spans="1:7" x14ac:dyDescent="0.35">
      <c r="A499" s="385" t="s">
        <v>2240</v>
      </c>
      <c r="B499" s="385"/>
      <c r="C499" s="385"/>
      <c r="D499" s="385"/>
      <c r="E499" s="385"/>
      <c r="F499" s="1"/>
      <c r="G499" s="60"/>
    </row>
    <row r="500" spans="1:7" x14ac:dyDescent="0.35">
      <c r="A500" s="92">
        <v>1</v>
      </c>
      <c r="B500" s="80" t="s">
        <v>345</v>
      </c>
      <c r="C500" s="71" t="s">
        <v>346</v>
      </c>
      <c r="D500" s="71" t="s">
        <v>106</v>
      </c>
      <c r="E500" s="71" t="s">
        <v>346</v>
      </c>
      <c r="F500" s="72">
        <v>15500000</v>
      </c>
      <c r="G500" s="9"/>
    </row>
    <row r="501" spans="1:7" x14ac:dyDescent="0.35">
      <c r="A501" s="92">
        <v>2</v>
      </c>
      <c r="B501" s="80" t="s">
        <v>347</v>
      </c>
      <c r="C501" s="71" t="s">
        <v>348</v>
      </c>
      <c r="D501" s="71" t="s">
        <v>106</v>
      </c>
      <c r="E501" s="71" t="s">
        <v>349</v>
      </c>
      <c r="F501" s="72">
        <v>7300000</v>
      </c>
      <c r="G501" s="9"/>
    </row>
    <row r="502" spans="1:7" ht="31" x14ac:dyDescent="0.35">
      <c r="A502" s="92">
        <v>3</v>
      </c>
      <c r="B502" s="80" t="s">
        <v>350</v>
      </c>
      <c r="C502" s="71" t="s">
        <v>351</v>
      </c>
      <c r="D502" s="71" t="s">
        <v>106</v>
      </c>
      <c r="E502" s="71" t="s">
        <v>351</v>
      </c>
      <c r="F502" s="72">
        <v>7445480</v>
      </c>
      <c r="G502" s="9"/>
    </row>
    <row r="503" spans="1:7" ht="31" x14ac:dyDescent="0.35">
      <c r="A503" s="92">
        <v>4</v>
      </c>
      <c r="B503" s="80" t="s">
        <v>352</v>
      </c>
      <c r="C503" s="71" t="s">
        <v>353</v>
      </c>
      <c r="D503" s="71" t="s">
        <v>106</v>
      </c>
      <c r="E503" s="71" t="s">
        <v>353</v>
      </c>
      <c r="F503" s="72">
        <v>8163640</v>
      </c>
      <c r="G503" s="9"/>
    </row>
    <row r="504" spans="1:7" ht="46.5" x14ac:dyDescent="0.35">
      <c r="A504" s="92">
        <v>5</v>
      </c>
      <c r="B504" s="80" t="s">
        <v>354</v>
      </c>
      <c r="C504" s="71" t="s">
        <v>355</v>
      </c>
      <c r="D504" s="71" t="s">
        <v>106</v>
      </c>
      <c r="E504" s="71" t="s">
        <v>355</v>
      </c>
      <c r="F504" s="72">
        <v>8900000</v>
      </c>
      <c r="G504" s="9"/>
    </row>
    <row r="505" spans="1:7" ht="46.5" x14ac:dyDescent="0.35">
      <c r="A505" s="92">
        <v>6</v>
      </c>
      <c r="B505" s="80" t="s">
        <v>356</v>
      </c>
      <c r="C505" s="71" t="s">
        <v>357</v>
      </c>
      <c r="D505" s="71" t="s">
        <v>106</v>
      </c>
      <c r="E505" s="71" t="s">
        <v>357</v>
      </c>
      <c r="F505" s="72">
        <v>9010000</v>
      </c>
      <c r="G505" s="9"/>
    </row>
    <row r="506" spans="1:7" ht="31" x14ac:dyDescent="0.35">
      <c r="A506" s="92">
        <v>7</v>
      </c>
      <c r="B506" s="80" t="s">
        <v>358</v>
      </c>
      <c r="C506" s="71" t="s">
        <v>359</v>
      </c>
      <c r="D506" s="71" t="s">
        <v>106</v>
      </c>
      <c r="E506" s="71" t="s">
        <v>359</v>
      </c>
      <c r="F506" s="72">
        <v>16045000</v>
      </c>
      <c r="G506" s="9"/>
    </row>
    <row r="507" spans="1:7" ht="31" x14ac:dyDescent="0.35">
      <c r="A507" s="92">
        <v>8</v>
      </c>
      <c r="B507" s="80" t="s">
        <v>360</v>
      </c>
      <c r="C507" s="71" t="s">
        <v>361</v>
      </c>
      <c r="D507" s="71" t="s">
        <v>106</v>
      </c>
      <c r="E507" s="71" t="s">
        <v>361</v>
      </c>
      <c r="F507" s="72">
        <v>10450340</v>
      </c>
      <c r="G507" s="9"/>
    </row>
    <row r="508" spans="1:7" ht="31" x14ac:dyDescent="0.35">
      <c r="A508" s="92">
        <v>9</v>
      </c>
      <c r="B508" s="80" t="s">
        <v>360</v>
      </c>
      <c r="C508" s="71" t="s">
        <v>362</v>
      </c>
      <c r="D508" s="71" t="s">
        <v>106</v>
      </c>
      <c r="E508" s="71" t="s">
        <v>362</v>
      </c>
      <c r="F508" s="72">
        <v>13370000</v>
      </c>
      <c r="G508" s="9"/>
    </row>
    <row r="509" spans="1:7" ht="31" x14ac:dyDescent="0.35">
      <c r="A509" s="92">
        <v>10</v>
      </c>
      <c r="B509" s="80" t="s">
        <v>363</v>
      </c>
      <c r="C509" s="71" t="s">
        <v>346</v>
      </c>
      <c r="D509" s="71" t="s">
        <v>106</v>
      </c>
      <c r="E509" s="71" t="s">
        <v>346</v>
      </c>
      <c r="F509" s="82">
        <v>5001210</v>
      </c>
      <c r="G509" s="9"/>
    </row>
    <row r="510" spans="1:7" ht="31" x14ac:dyDescent="0.35">
      <c r="A510" s="92">
        <v>11</v>
      </c>
      <c r="B510" s="80" t="s">
        <v>364</v>
      </c>
      <c r="C510" s="71" t="s">
        <v>365</v>
      </c>
      <c r="D510" s="71" t="s">
        <v>106</v>
      </c>
      <c r="E510" s="71" t="s">
        <v>365</v>
      </c>
      <c r="F510" s="82">
        <v>8000000</v>
      </c>
      <c r="G510" s="9"/>
    </row>
    <row r="511" spans="1:7" x14ac:dyDescent="0.35">
      <c r="A511" s="391">
        <v>12</v>
      </c>
      <c r="B511" s="93" t="s">
        <v>1615</v>
      </c>
      <c r="C511" s="71" t="s">
        <v>366</v>
      </c>
      <c r="D511" s="71" t="s">
        <v>106</v>
      </c>
      <c r="E511" s="71" t="s">
        <v>366</v>
      </c>
      <c r="F511" s="82">
        <v>4045672</v>
      </c>
      <c r="G511" s="9"/>
    </row>
    <row r="512" spans="1:7" ht="31" x14ac:dyDescent="0.35">
      <c r="A512" s="391"/>
      <c r="B512" s="93" t="s">
        <v>1616</v>
      </c>
      <c r="C512" s="71" t="s">
        <v>366</v>
      </c>
      <c r="D512" s="71" t="s">
        <v>106</v>
      </c>
      <c r="E512" s="71" t="s">
        <v>366</v>
      </c>
      <c r="F512" s="82">
        <v>1643650</v>
      </c>
      <c r="G512" s="9"/>
    </row>
    <row r="513" spans="1:7" ht="31" x14ac:dyDescent="0.35">
      <c r="A513" s="92">
        <v>13</v>
      </c>
      <c r="B513" s="93" t="s">
        <v>1617</v>
      </c>
      <c r="C513" s="71" t="s">
        <v>367</v>
      </c>
      <c r="D513" s="71" t="s">
        <v>106</v>
      </c>
      <c r="E513" s="71" t="s">
        <v>367</v>
      </c>
      <c r="F513" s="82">
        <v>1092160</v>
      </c>
      <c r="G513" s="9"/>
    </row>
    <row r="514" spans="1:7" ht="31" x14ac:dyDescent="0.35">
      <c r="A514" s="391"/>
      <c r="B514" s="93" t="s">
        <v>1618</v>
      </c>
      <c r="C514" s="71" t="s">
        <v>367</v>
      </c>
      <c r="D514" s="71" t="s">
        <v>106</v>
      </c>
      <c r="E514" s="71" t="s">
        <v>367</v>
      </c>
      <c r="F514" s="82">
        <v>4139105</v>
      </c>
      <c r="G514" s="9"/>
    </row>
    <row r="515" spans="1:7" ht="31" x14ac:dyDescent="0.35">
      <c r="A515" s="391"/>
      <c r="B515" s="93" t="s">
        <v>1619</v>
      </c>
      <c r="C515" s="71" t="s">
        <v>367</v>
      </c>
      <c r="D515" s="71" t="s">
        <v>106</v>
      </c>
      <c r="E515" s="71" t="s">
        <v>367</v>
      </c>
      <c r="F515" s="82">
        <v>2773700</v>
      </c>
      <c r="G515" s="9"/>
    </row>
    <row r="516" spans="1:7" ht="31" x14ac:dyDescent="0.35">
      <c r="A516" s="391"/>
      <c r="B516" s="93" t="s">
        <v>1620</v>
      </c>
      <c r="C516" s="71" t="s">
        <v>367</v>
      </c>
      <c r="D516" s="71" t="s">
        <v>106</v>
      </c>
      <c r="E516" s="71" t="s">
        <v>367</v>
      </c>
      <c r="F516" s="82">
        <v>2829480</v>
      </c>
      <c r="G516" s="9"/>
    </row>
    <row r="517" spans="1:7" ht="31" x14ac:dyDescent="0.35">
      <c r="A517" s="92">
        <v>14</v>
      </c>
      <c r="B517" s="71" t="s">
        <v>368</v>
      </c>
      <c r="C517" s="71" t="s">
        <v>369</v>
      </c>
      <c r="D517" s="71" t="s">
        <v>106</v>
      </c>
      <c r="E517" s="71" t="s">
        <v>369</v>
      </c>
      <c r="F517" s="82">
        <v>3105000</v>
      </c>
      <c r="G517" s="9"/>
    </row>
    <row r="518" spans="1:7" ht="31" x14ac:dyDescent="0.35">
      <c r="A518" s="92">
        <v>15</v>
      </c>
      <c r="B518" s="71" t="s">
        <v>370</v>
      </c>
      <c r="C518" s="71" t="s">
        <v>371</v>
      </c>
      <c r="D518" s="71" t="s">
        <v>106</v>
      </c>
      <c r="E518" s="71" t="s">
        <v>371</v>
      </c>
      <c r="F518" s="82">
        <v>7280000</v>
      </c>
      <c r="G518" s="9"/>
    </row>
    <row r="519" spans="1:7" ht="31" x14ac:dyDescent="0.35">
      <c r="A519" s="94">
        <v>16</v>
      </c>
      <c r="B519" s="71" t="s">
        <v>372</v>
      </c>
      <c r="C519" s="71" t="s">
        <v>373</v>
      </c>
      <c r="D519" s="71" t="s">
        <v>106</v>
      </c>
      <c r="E519" s="71" t="s">
        <v>373</v>
      </c>
      <c r="F519" s="82">
        <v>2400000</v>
      </c>
      <c r="G519" s="9"/>
    </row>
    <row r="520" spans="1:7" x14ac:dyDescent="0.35">
      <c r="A520" s="79">
        <v>17</v>
      </c>
      <c r="B520" s="71" t="s">
        <v>374</v>
      </c>
      <c r="C520" s="71" t="s">
        <v>375</v>
      </c>
      <c r="D520" s="71" t="s">
        <v>106</v>
      </c>
      <c r="E520" s="71" t="s">
        <v>375</v>
      </c>
      <c r="F520" s="82">
        <v>12278640</v>
      </c>
      <c r="G520" s="9"/>
    </row>
    <row r="521" spans="1:7" ht="31" x14ac:dyDescent="0.35">
      <c r="A521" s="86">
        <v>18</v>
      </c>
      <c r="B521" s="4" t="s">
        <v>521</v>
      </c>
      <c r="C521" s="4" t="s">
        <v>529</v>
      </c>
      <c r="D521" s="71" t="s">
        <v>497</v>
      </c>
      <c r="E521" s="4" t="s">
        <v>529</v>
      </c>
      <c r="F521" s="3">
        <v>1710000</v>
      </c>
      <c r="G521" s="9"/>
    </row>
    <row r="522" spans="1:7" ht="31" x14ac:dyDescent="0.35">
      <c r="A522" s="86">
        <v>19</v>
      </c>
      <c r="B522" s="4" t="s">
        <v>521</v>
      </c>
      <c r="C522" s="71" t="s">
        <v>530</v>
      </c>
      <c r="D522" s="71" t="s">
        <v>497</v>
      </c>
      <c r="E522" s="71" t="s">
        <v>530</v>
      </c>
      <c r="F522" s="72">
        <v>2840000</v>
      </c>
      <c r="G522" s="9"/>
    </row>
    <row r="523" spans="1:7" ht="30.75" customHeight="1" x14ac:dyDescent="0.35">
      <c r="A523" s="86">
        <v>20</v>
      </c>
      <c r="B523" s="4" t="s">
        <v>521</v>
      </c>
      <c r="C523" s="71" t="s">
        <v>531</v>
      </c>
      <c r="D523" s="71" t="s">
        <v>497</v>
      </c>
      <c r="E523" s="71" t="s">
        <v>531</v>
      </c>
      <c r="F523" s="72">
        <v>295000</v>
      </c>
      <c r="G523" s="9"/>
    </row>
    <row r="524" spans="1:7" ht="31" x14ac:dyDescent="0.35">
      <c r="A524" s="86">
        <v>21</v>
      </c>
      <c r="B524" s="4" t="s">
        <v>521</v>
      </c>
      <c r="C524" s="71" t="s">
        <v>532</v>
      </c>
      <c r="D524" s="71" t="s">
        <v>497</v>
      </c>
      <c r="E524" s="71" t="s">
        <v>532</v>
      </c>
      <c r="F524" s="72">
        <v>6810000</v>
      </c>
      <c r="G524" s="9"/>
    </row>
    <row r="525" spans="1:7" ht="31" x14ac:dyDescent="0.35">
      <c r="A525" s="86">
        <v>22</v>
      </c>
      <c r="B525" s="4" t="s">
        <v>521</v>
      </c>
      <c r="C525" s="71" t="s">
        <v>533</v>
      </c>
      <c r="D525" s="71" t="s">
        <v>497</v>
      </c>
      <c r="E525" s="71" t="s">
        <v>533</v>
      </c>
      <c r="F525" s="72">
        <v>671000</v>
      </c>
      <c r="G525" s="9"/>
    </row>
    <row r="526" spans="1:7" ht="31" x14ac:dyDescent="0.35">
      <c r="A526" s="86">
        <v>23</v>
      </c>
      <c r="B526" s="4" t="s">
        <v>521</v>
      </c>
      <c r="C526" s="71" t="s">
        <v>534</v>
      </c>
      <c r="D526" s="71" t="s">
        <v>497</v>
      </c>
      <c r="E526" s="71" t="s">
        <v>534</v>
      </c>
      <c r="F526" s="72">
        <v>1700000</v>
      </c>
      <c r="G526" s="9"/>
    </row>
    <row r="527" spans="1:7" ht="14.5" customHeight="1" x14ac:dyDescent="0.35">
      <c r="A527" s="86">
        <v>24</v>
      </c>
      <c r="B527" s="4" t="s">
        <v>521</v>
      </c>
      <c r="C527" s="71" t="s">
        <v>535</v>
      </c>
      <c r="D527" s="71"/>
      <c r="E527" s="71" t="s">
        <v>535</v>
      </c>
      <c r="F527" s="72">
        <v>1084300</v>
      </c>
      <c r="G527" s="9"/>
    </row>
    <row r="528" spans="1:7" ht="31" x14ac:dyDescent="0.35">
      <c r="A528" s="86">
        <v>25</v>
      </c>
      <c r="B528" s="4" t="s">
        <v>521</v>
      </c>
      <c r="C528" s="71" t="s">
        <v>525</v>
      </c>
      <c r="D528" s="71" t="s">
        <v>526</v>
      </c>
      <c r="E528" s="71" t="s">
        <v>525</v>
      </c>
      <c r="F528" s="87">
        <v>37720000</v>
      </c>
      <c r="G528" s="9"/>
    </row>
    <row r="529" spans="1:7" ht="31" x14ac:dyDescent="0.35">
      <c r="A529" s="86">
        <v>26</v>
      </c>
      <c r="B529" s="4" t="s">
        <v>521</v>
      </c>
      <c r="C529" s="71" t="s">
        <v>536</v>
      </c>
      <c r="D529" s="71" t="s">
        <v>526</v>
      </c>
      <c r="E529" s="71" t="s">
        <v>536</v>
      </c>
      <c r="F529" s="72">
        <v>14502594.470000001</v>
      </c>
      <c r="G529" s="9"/>
    </row>
    <row r="530" spans="1:7" ht="31" x14ac:dyDescent="0.35">
      <c r="A530" s="86">
        <v>27</v>
      </c>
      <c r="B530" s="4" t="s">
        <v>521</v>
      </c>
      <c r="C530" s="71" t="s">
        <v>537</v>
      </c>
      <c r="D530" s="71" t="s">
        <v>526</v>
      </c>
      <c r="E530" s="71" t="s">
        <v>537</v>
      </c>
      <c r="F530" s="72">
        <v>18468000</v>
      </c>
      <c r="G530" s="9"/>
    </row>
    <row r="531" spans="1:7" ht="31" x14ac:dyDescent="0.35">
      <c r="A531" s="86">
        <v>28</v>
      </c>
      <c r="B531" s="4" t="s">
        <v>521</v>
      </c>
      <c r="C531" s="71" t="s">
        <v>529</v>
      </c>
      <c r="D531" s="71" t="s">
        <v>497</v>
      </c>
      <c r="E531" s="71" t="s">
        <v>529</v>
      </c>
      <c r="F531" s="72">
        <v>11370000</v>
      </c>
      <c r="G531" s="9"/>
    </row>
    <row r="532" spans="1:7" ht="31" x14ac:dyDescent="0.35">
      <c r="A532" s="86">
        <v>29</v>
      </c>
      <c r="B532" s="4" t="s">
        <v>521</v>
      </c>
      <c r="C532" s="71" t="s">
        <v>538</v>
      </c>
      <c r="D532" s="71" t="s">
        <v>497</v>
      </c>
      <c r="E532" s="71" t="s">
        <v>538</v>
      </c>
      <c r="F532" s="72">
        <v>44652095</v>
      </c>
      <c r="G532" s="9"/>
    </row>
    <row r="533" spans="1:7" ht="31" x14ac:dyDescent="0.35">
      <c r="A533" s="86">
        <v>30</v>
      </c>
      <c r="B533" s="4" t="s">
        <v>521</v>
      </c>
      <c r="C533" s="71" t="s">
        <v>537</v>
      </c>
      <c r="D533" s="71" t="s">
        <v>526</v>
      </c>
      <c r="E533" s="71" t="s">
        <v>537</v>
      </c>
      <c r="F533" s="72">
        <v>18468000</v>
      </c>
      <c r="G533" s="9"/>
    </row>
    <row r="534" spans="1:7" ht="31" x14ac:dyDescent="0.35">
      <c r="A534" s="86">
        <v>31</v>
      </c>
      <c r="B534" s="4" t="s">
        <v>521</v>
      </c>
      <c r="C534" s="71" t="s">
        <v>538</v>
      </c>
      <c r="D534" s="71" t="s">
        <v>497</v>
      </c>
      <c r="E534" s="71" t="s">
        <v>538</v>
      </c>
      <c r="F534" s="72">
        <v>34975000</v>
      </c>
      <c r="G534" s="9"/>
    </row>
    <row r="535" spans="1:7" ht="31" x14ac:dyDescent="0.35">
      <c r="A535" s="86">
        <v>32</v>
      </c>
      <c r="B535" s="4" t="s">
        <v>521</v>
      </c>
      <c r="C535" s="71" t="s">
        <v>538</v>
      </c>
      <c r="D535" s="71" t="s">
        <v>497</v>
      </c>
      <c r="E535" s="71" t="s">
        <v>538</v>
      </c>
      <c r="F535" s="72">
        <v>7849500</v>
      </c>
      <c r="G535" s="9"/>
    </row>
    <row r="536" spans="1:7" ht="31" x14ac:dyDescent="0.35">
      <c r="A536" s="86">
        <v>33</v>
      </c>
      <c r="B536" s="4" t="s">
        <v>521</v>
      </c>
      <c r="C536" s="71" t="s">
        <v>539</v>
      </c>
      <c r="D536" s="71" t="s">
        <v>497</v>
      </c>
      <c r="E536" s="71" t="s">
        <v>539</v>
      </c>
      <c r="F536" s="72">
        <v>1625000</v>
      </c>
      <c r="G536" s="9"/>
    </row>
    <row r="537" spans="1:7" ht="31" x14ac:dyDescent="0.35">
      <c r="A537" s="86">
        <v>34</v>
      </c>
      <c r="B537" s="4" t="s">
        <v>521</v>
      </c>
      <c r="C537" s="71" t="s">
        <v>529</v>
      </c>
      <c r="D537" s="71" t="s">
        <v>497</v>
      </c>
      <c r="E537" s="71" t="s">
        <v>529</v>
      </c>
      <c r="F537" s="72">
        <v>5100000</v>
      </c>
      <c r="G537" s="9"/>
    </row>
    <row r="538" spans="1:7" ht="31" x14ac:dyDescent="0.35">
      <c r="A538" s="86">
        <v>35</v>
      </c>
      <c r="B538" s="4" t="s">
        <v>521</v>
      </c>
      <c r="C538" s="71" t="s">
        <v>540</v>
      </c>
      <c r="D538" s="71" t="s">
        <v>497</v>
      </c>
      <c r="E538" s="71" t="s">
        <v>540</v>
      </c>
      <c r="F538" s="72">
        <v>1010000</v>
      </c>
      <c r="G538" s="9"/>
    </row>
    <row r="539" spans="1:7" ht="31" x14ac:dyDescent="0.35">
      <c r="A539" s="86">
        <v>36</v>
      </c>
      <c r="B539" s="4" t="s">
        <v>521</v>
      </c>
      <c r="C539" s="71" t="s">
        <v>529</v>
      </c>
      <c r="D539" s="71" t="s">
        <v>497</v>
      </c>
      <c r="E539" s="71" t="s">
        <v>529</v>
      </c>
      <c r="F539" s="72">
        <v>19800000</v>
      </c>
      <c r="G539" s="9"/>
    </row>
    <row r="540" spans="1:7" ht="31" x14ac:dyDescent="0.35">
      <c r="A540" s="86">
        <v>37</v>
      </c>
      <c r="B540" s="4" t="s">
        <v>521</v>
      </c>
      <c r="C540" s="71" t="s">
        <v>540</v>
      </c>
      <c r="D540" s="71" t="s">
        <v>497</v>
      </c>
      <c r="E540" s="71" t="s">
        <v>540</v>
      </c>
      <c r="F540" s="72">
        <v>458000</v>
      </c>
      <c r="G540" s="9"/>
    </row>
    <row r="541" spans="1:7" ht="31" x14ac:dyDescent="0.35">
      <c r="A541" s="86">
        <v>38</v>
      </c>
      <c r="B541" s="4" t="s">
        <v>521</v>
      </c>
      <c r="C541" s="71" t="s">
        <v>540</v>
      </c>
      <c r="D541" s="71" t="s">
        <v>497</v>
      </c>
      <c r="E541" s="71" t="s">
        <v>540</v>
      </c>
      <c r="F541" s="72">
        <v>1337500</v>
      </c>
      <c r="G541" s="9"/>
    </row>
    <row r="542" spans="1:7" ht="31" x14ac:dyDescent="0.35">
      <c r="A542" s="86">
        <v>39</v>
      </c>
      <c r="B542" s="4" t="s">
        <v>521</v>
      </c>
      <c r="C542" s="71" t="s">
        <v>540</v>
      </c>
      <c r="D542" s="71" t="s">
        <v>497</v>
      </c>
      <c r="E542" s="71" t="s">
        <v>540</v>
      </c>
      <c r="F542" s="72">
        <v>8120000</v>
      </c>
      <c r="G542" s="95"/>
    </row>
    <row r="543" spans="1:7" ht="31" x14ac:dyDescent="0.35">
      <c r="A543" s="86">
        <v>40</v>
      </c>
      <c r="B543" s="4" t="s">
        <v>521</v>
      </c>
      <c r="C543" s="71" t="s">
        <v>540</v>
      </c>
      <c r="D543" s="71" t="s">
        <v>497</v>
      </c>
      <c r="E543" s="71" t="s">
        <v>540</v>
      </c>
      <c r="F543" s="72">
        <v>4807000</v>
      </c>
      <c r="G543" s="9"/>
    </row>
    <row r="544" spans="1:7" ht="31" x14ac:dyDescent="0.35">
      <c r="A544" s="86">
        <v>41</v>
      </c>
      <c r="B544" s="4" t="s">
        <v>521</v>
      </c>
      <c r="C544" s="71" t="s">
        <v>541</v>
      </c>
      <c r="D544" s="71" t="s">
        <v>497</v>
      </c>
      <c r="E544" s="71" t="s">
        <v>541</v>
      </c>
      <c r="F544" s="72">
        <v>6192000</v>
      </c>
      <c r="G544" s="9"/>
    </row>
    <row r="545" spans="1:7" ht="31" x14ac:dyDescent="0.35">
      <c r="A545" s="86">
        <v>42</v>
      </c>
      <c r="B545" s="4" t="s">
        <v>521</v>
      </c>
      <c r="C545" s="71" t="s">
        <v>540</v>
      </c>
      <c r="D545" s="71" t="s">
        <v>497</v>
      </c>
      <c r="E545" s="71" t="s">
        <v>540</v>
      </c>
      <c r="F545" s="72">
        <v>2932000</v>
      </c>
      <c r="G545" s="9"/>
    </row>
    <row r="546" spans="1:7" ht="31" x14ac:dyDescent="0.35">
      <c r="A546" s="86">
        <v>43</v>
      </c>
      <c r="B546" s="4" t="s">
        <v>521</v>
      </c>
      <c r="C546" s="71" t="s">
        <v>542</v>
      </c>
      <c r="D546" s="71" t="s">
        <v>497</v>
      </c>
      <c r="E546" s="71" t="s">
        <v>542</v>
      </c>
      <c r="F546" s="72">
        <v>190654500</v>
      </c>
      <c r="G546" s="9"/>
    </row>
    <row r="547" spans="1:7" ht="31" x14ac:dyDescent="0.35">
      <c r="A547" s="86">
        <v>44</v>
      </c>
      <c r="B547" s="4" t="s">
        <v>521</v>
      </c>
      <c r="C547" s="71" t="s">
        <v>540</v>
      </c>
      <c r="D547" s="71" t="s">
        <v>497</v>
      </c>
      <c r="E547" s="71" t="s">
        <v>540</v>
      </c>
      <c r="F547" s="72">
        <v>1101000</v>
      </c>
      <c r="G547" s="9"/>
    </row>
    <row r="548" spans="1:7" ht="31" x14ac:dyDescent="0.35">
      <c r="A548" s="86">
        <v>45</v>
      </c>
      <c r="B548" s="4" t="s">
        <v>521</v>
      </c>
      <c r="C548" s="71" t="s">
        <v>535</v>
      </c>
      <c r="D548" s="71" t="s">
        <v>497</v>
      </c>
      <c r="E548" s="71" t="s">
        <v>535</v>
      </c>
      <c r="F548" s="72">
        <v>1244222</v>
      </c>
      <c r="G548" s="9"/>
    </row>
    <row r="549" spans="1:7" ht="31" x14ac:dyDescent="0.35">
      <c r="A549" s="86">
        <v>46</v>
      </c>
      <c r="B549" s="4" t="s">
        <v>521</v>
      </c>
      <c r="C549" s="71" t="s">
        <v>539</v>
      </c>
      <c r="D549" s="71" t="s">
        <v>497</v>
      </c>
      <c r="E549" s="71" t="s">
        <v>539</v>
      </c>
      <c r="F549" s="72">
        <v>2437500</v>
      </c>
      <c r="G549" s="9"/>
    </row>
    <row r="550" spans="1:7" ht="31" x14ac:dyDescent="0.35">
      <c r="A550" s="86">
        <v>47</v>
      </c>
      <c r="B550" s="4" t="s">
        <v>521</v>
      </c>
      <c r="C550" s="71" t="s">
        <v>543</v>
      </c>
      <c r="D550" s="71" t="s">
        <v>497</v>
      </c>
      <c r="E550" s="71" t="s">
        <v>543</v>
      </c>
      <c r="F550" s="72">
        <v>3690000</v>
      </c>
      <c r="G550" s="9"/>
    </row>
    <row r="551" spans="1:7" ht="31" x14ac:dyDescent="0.35">
      <c r="A551" s="86">
        <v>48</v>
      </c>
      <c r="B551" s="4" t="s">
        <v>521</v>
      </c>
      <c r="C551" s="71" t="s">
        <v>544</v>
      </c>
      <c r="D551" s="71" t="s">
        <v>497</v>
      </c>
      <c r="E551" s="71" t="s">
        <v>544</v>
      </c>
      <c r="F551" s="72">
        <v>22880000</v>
      </c>
      <c r="G551" s="9"/>
    </row>
    <row r="552" spans="1:7" ht="31" x14ac:dyDescent="0.35">
      <c r="A552" s="86">
        <v>49</v>
      </c>
      <c r="B552" s="4" t="s">
        <v>521</v>
      </c>
      <c r="C552" s="71" t="s">
        <v>529</v>
      </c>
      <c r="D552" s="71" t="s">
        <v>497</v>
      </c>
      <c r="E552" s="71" t="s">
        <v>529</v>
      </c>
      <c r="F552" s="72">
        <v>1528000</v>
      </c>
      <c r="G552" s="9"/>
    </row>
    <row r="553" spans="1:7" ht="31" x14ac:dyDescent="0.35">
      <c r="A553" s="86">
        <v>50</v>
      </c>
      <c r="B553" s="4" t="s">
        <v>521</v>
      </c>
      <c r="C553" s="71" t="s">
        <v>540</v>
      </c>
      <c r="D553" s="71" t="s">
        <v>497</v>
      </c>
      <c r="E553" s="71" t="s">
        <v>540</v>
      </c>
      <c r="F553" s="72">
        <v>2442500</v>
      </c>
      <c r="G553" s="9"/>
    </row>
    <row r="554" spans="1:7" ht="31" x14ac:dyDescent="0.35">
      <c r="A554" s="86">
        <v>51</v>
      </c>
      <c r="B554" s="4" t="s">
        <v>521</v>
      </c>
      <c r="C554" s="71" t="s">
        <v>538</v>
      </c>
      <c r="D554" s="71" t="s">
        <v>497</v>
      </c>
      <c r="E554" s="71" t="s">
        <v>538</v>
      </c>
      <c r="F554" s="72">
        <v>4030000</v>
      </c>
      <c r="G554" s="9"/>
    </row>
    <row r="555" spans="1:7" ht="31" x14ac:dyDescent="0.35">
      <c r="A555" s="86">
        <v>52</v>
      </c>
      <c r="B555" s="4" t="s">
        <v>521</v>
      </c>
      <c r="C555" s="71" t="s">
        <v>538</v>
      </c>
      <c r="D555" s="71" t="s">
        <v>497</v>
      </c>
      <c r="E555" s="71" t="s">
        <v>538</v>
      </c>
      <c r="F555" s="72">
        <v>6365000</v>
      </c>
      <c r="G555" s="9"/>
    </row>
    <row r="556" spans="1:7" ht="31" x14ac:dyDescent="0.35">
      <c r="A556" s="86">
        <v>53</v>
      </c>
      <c r="B556" s="4" t="s">
        <v>521</v>
      </c>
      <c r="C556" s="71" t="s">
        <v>529</v>
      </c>
      <c r="D556" s="71" t="s">
        <v>497</v>
      </c>
      <c r="E556" s="71" t="s">
        <v>529</v>
      </c>
      <c r="F556" s="72">
        <v>1675000</v>
      </c>
      <c r="G556" s="9"/>
    </row>
    <row r="557" spans="1:7" ht="31" x14ac:dyDescent="0.35">
      <c r="A557" s="86">
        <v>54</v>
      </c>
      <c r="B557" s="4" t="s">
        <v>521</v>
      </c>
      <c r="C557" s="71" t="s">
        <v>545</v>
      </c>
      <c r="D557" s="71" t="s">
        <v>497</v>
      </c>
      <c r="E557" s="71" t="s">
        <v>545</v>
      </c>
      <c r="F557" s="72">
        <v>611000</v>
      </c>
      <c r="G557" s="9"/>
    </row>
    <row r="558" spans="1:7" ht="31" x14ac:dyDescent="0.35">
      <c r="A558" s="86">
        <v>55</v>
      </c>
      <c r="B558" s="4" t="s">
        <v>521</v>
      </c>
      <c r="C558" s="71" t="s">
        <v>534</v>
      </c>
      <c r="D558" s="71" t="s">
        <v>497</v>
      </c>
      <c r="E558" s="71" t="s">
        <v>534</v>
      </c>
      <c r="F558" s="72">
        <v>2124000</v>
      </c>
      <c r="G558" s="9"/>
    </row>
    <row r="559" spans="1:7" ht="31" x14ac:dyDescent="0.35">
      <c r="A559" s="86">
        <v>56</v>
      </c>
      <c r="B559" s="4" t="s">
        <v>521</v>
      </c>
      <c r="C559" s="71" t="s">
        <v>534</v>
      </c>
      <c r="D559" s="71" t="s">
        <v>497</v>
      </c>
      <c r="E559" s="71" t="s">
        <v>534</v>
      </c>
      <c r="F559" s="72">
        <v>1700000</v>
      </c>
      <c r="G559" s="9"/>
    </row>
    <row r="560" spans="1:7" ht="31" x14ac:dyDescent="0.35">
      <c r="A560" s="86">
        <v>57</v>
      </c>
      <c r="B560" s="4" t="s">
        <v>521</v>
      </c>
      <c r="C560" s="71" t="s">
        <v>539</v>
      </c>
      <c r="D560" s="71" t="s">
        <v>497</v>
      </c>
      <c r="E560" s="71" t="s">
        <v>539</v>
      </c>
      <c r="F560" s="72">
        <v>1625000</v>
      </c>
      <c r="G560" s="9"/>
    </row>
    <row r="561" spans="1:7" ht="31" x14ac:dyDescent="0.35">
      <c r="A561" s="86">
        <v>58</v>
      </c>
      <c r="B561" s="4" t="s">
        <v>521</v>
      </c>
      <c r="C561" s="71" t="s">
        <v>530</v>
      </c>
      <c r="D561" s="71" t="s">
        <v>497</v>
      </c>
      <c r="E561" s="71" t="s">
        <v>530</v>
      </c>
      <c r="F561" s="72">
        <v>19320000</v>
      </c>
      <c r="G561" s="9"/>
    </row>
    <row r="562" spans="1:7" ht="31" x14ac:dyDescent="0.35">
      <c r="A562" s="86">
        <v>59</v>
      </c>
      <c r="B562" s="4" t="s">
        <v>521</v>
      </c>
      <c r="C562" s="71" t="s">
        <v>539</v>
      </c>
      <c r="D562" s="96" t="s">
        <v>497</v>
      </c>
      <c r="E562" s="71" t="s">
        <v>539</v>
      </c>
      <c r="F562" s="72">
        <v>4875000</v>
      </c>
      <c r="G562" s="9"/>
    </row>
    <row r="563" spans="1:7" ht="31" x14ac:dyDescent="0.35">
      <c r="A563" s="86">
        <v>60</v>
      </c>
      <c r="B563" s="4" t="s">
        <v>521</v>
      </c>
      <c r="C563" s="71" t="s">
        <v>540</v>
      </c>
      <c r="D563" s="71" t="s">
        <v>497</v>
      </c>
      <c r="E563" s="71" t="s">
        <v>540</v>
      </c>
      <c r="F563" s="72">
        <v>512000</v>
      </c>
      <c r="G563" s="9"/>
    </row>
    <row r="564" spans="1:7" ht="31" x14ac:dyDescent="0.35">
      <c r="A564" s="86">
        <v>61</v>
      </c>
      <c r="B564" s="4" t="s">
        <v>521</v>
      </c>
      <c r="C564" s="71" t="s">
        <v>540</v>
      </c>
      <c r="D564" s="71" t="s">
        <v>497</v>
      </c>
      <c r="E564" s="71" t="s">
        <v>540</v>
      </c>
      <c r="F564" s="72">
        <v>26172100</v>
      </c>
      <c r="G564" s="9"/>
    </row>
    <row r="565" spans="1:7" ht="31" x14ac:dyDescent="0.35">
      <c r="A565" s="86">
        <v>63</v>
      </c>
      <c r="B565" s="4" t="s">
        <v>521</v>
      </c>
      <c r="C565" s="71" t="s">
        <v>546</v>
      </c>
      <c r="D565" s="71" t="s">
        <v>497</v>
      </c>
      <c r="E565" s="71" t="s">
        <v>546</v>
      </c>
      <c r="F565" s="72">
        <v>24966000</v>
      </c>
      <c r="G565" s="9"/>
    </row>
    <row r="566" spans="1:7" ht="31" x14ac:dyDescent="0.35">
      <c r="A566" s="86">
        <v>63</v>
      </c>
      <c r="B566" s="4" t="s">
        <v>521</v>
      </c>
      <c r="C566" s="71" t="s">
        <v>281</v>
      </c>
      <c r="D566" s="71" t="s">
        <v>497</v>
      </c>
      <c r="E566" s="71" t="s">
        <v>281</v>
      </c>
      <c r="F566" s="72">
        <v>23354000</v>
      </c>
      <c r="G566" s="9"/>
    </row>
    <row r="567" spans="1:7" ht="31" x14ac:dyDescent="0.35">
      <c r="A567" s="86">
        <v>64</v>
      </c>
      <c r="B567" s="4" t="s">
        <v>521</v>
      </c>
      <c r="C567" s="71" t="s">
        <v>547</v>
      </c>
      <c r="D567" s="71" t="s">
        <v>497</v>
      </c>
      <c r="E567" s="71" t="s">
        <v>547</v>
      </c>
      <c r="F567" s="72">
        <v>1800000</v>
      </c>
      <c r="G567" s="9"/>
    </row>
    <row r="568" spans="1:7" ht="31" x14ac:dyDescent="0.35">
      <c r="A568" s="86">
        <v>65</v>
      </c>
      <c r="B568" s="4" t="s">
        <v>521</v>
      </c>
      <c r="C568" s="71" t="s">
        <v>548</v>
      </c>
      <c r="D568" s="71" t="s">
        <v>497</v>
      </c>
      <c r="E568" s="71" t="s">
        <v>548</v>
      </c>
      <c r="F568" s="72">
        <v>30950220</v>
      </c>
      <c r="G568" s="9"/>
    </row>
    <row r="569" spans="1:7" s="34" customFormat="1" ht="15.65" customHeight="1" x14ac:dyDescent="0.35">
      <c r="A569" s="380" t="s">
        <v>1629</v>
      </c>
      <c r="B569" s="380"/>
      <c r="C569" s="380"/>
      <c r="D569" s="380"/>
      <c r="E569" s="380"/>
      <c r="F569" s="85">
        <f>SUM(F500:F568)</f>
        <v>781327108.47000003</v>
      </c>
      <c r="G569" s="74"/>
    </row>
    <row r="570" spans="1:7" x14ac:dyDescent="0.35">
      <c r="A570" s="385" t="s">
        <v>376</v>
      </c>
      <c r="B570" s="385"/>
      <c r="C570" s="385"/>
      <c r="D570" s="385"/>
      <c r="E570" s="385"/>
      <c r="F570" s="1"/>
      <c r="G570" s="60"/>
    </row>
    <row r="571" spans="1:7" customFormat="1" ht="42.5" x14ac:dyDescent="0.35">
      <c r="A571" s="302">
        <v>1</v>
      </c>
      <c r="B571" s="303" t="s">
        <v>377</v>
      </c>
      <c r="C571" s="303" t="s">
        <v>610</v>
      </c>
      <c r="D571" s="302" t="s">
        <v>106</v>
      </c>
      <c r="E571" s="303" t="s">
        <v>610</v>
      </c>
      <c r="F571" s="304">
        <v>14000000</v>
      </c>
    </row>
    <row r="572" spans="1:7" customFormat="1" ht="14.5" x14ac:dyDescent="0.35">
      <c r="A572" s="302">
        <v>2</v>
      </c>
      <c r="B572" s="305" t="s">
        <v>379</v>
      </c>
      <c r="C572" s="303" t="s">
        <v>2271</v>
      </c>
      <c r="D572" s="302" t="s">
        <v>106</v>
      </c>
      <c r="E572" s="303" t="s">
        <v>2271</v>
      </c>
      <c r="F572" s="304">
        <v>8600000</v>
      </c>
    </row>
    <row r="573" spans="1:7" customFormat="1" ht="42.5" x14ac:dyDescent="0.35">
      <c r="A573" s="302">
        <v>3</v>
      </c>
      <c r="B573" s="305" t="s">
        <v>380</v>
      </c>
      <c r="C573" s="303" t="s">
        <v>382</v>
      </c>
      <c r="D573" s="302" t="s">
        <v>381</v>
      </c>
      <c r="E573" s="303" t="s">
        <v>382</v>
      </c>
      <c r="F573" s="304">
        <v>3591500</v>
      </c>
    </row>
    <row r="574" spans="1:7" customFormat="1" ht="28.5" x14ac:dyDescent="0.35">
      <c r="A574" s="306">
        <v>4</v>
      </c>
      <c r="B574" s="303" t="s">
        <v>383</v>
      </c>
      <c r="C574" s="303" t="s">
        <v>384</v>
      </c>
      <c r="D574" s="302"/>
      <c r="E574" s="303" t="s">
        <v>384</v>
      </c>
      <c r="F574" s="304">
        <v>6236250</v>
      </c>
    </row>
    <row r="575" spans="1:7" customFormat="1" ht="28.5" x14ac:dyDescent="0.35">
      <c r="A575" s="302">
        <v>5</v>
      </c>
      <c r="B575" s="305" t="s">
        <v>385</v>
      </c>
      <c r="C575" s="303" t="s">
        <v>386</v>
      </c>
      <c r="D575" s="302" t="s">
        <v>381</v>
      </c>
      <c r="E575" s="303" t="s">
        <v>386</v>
      </c>
      <c r="F575" s="304">
        <v>2478415</v>
      </c>
    </row>
    <row r="576" spans="1:7" customFormat="1" ht="70.5" x14ac:dyDescent="0.35">
      <c r="A576" s="302">
        <v>6</v>
      </c>
      <c r="B576" s="305" t="s">
        <v>387</v>
      </c>
      <c r="C576" s="303" t="s">
        <v>388</v>
      </c>
      <c r="D576" s="302" t="s">
        <v>381</v>
      </c>
      <c r="E576" s="303" t="s">
        <v>388</v>
      </c>
      <c r="F576" s="304">
        <v>4240000</v>
      </c>
    </row>
    <row r="577" spans="1:6" customFormat="1" ht="56.5" x14ac:dyDescent="0.35">
      <c r="A577" s="302">
        <v>7</v>
      </c>
      <c r="B577" s="305" t="s">
        <v>389</v>
      </c>
      <c r="C577" s="303" t="s">
        <v>390</v>
      </c>
      <c r="D577" s="302" t="s">
        <v>381</v>
      </c>
      <c r="E577" s="303" t="s">
        <v>390</v>
      </c>
      <c r="F577" s="304">
        <v>9898000</v>
      </c>
    </row>
    <row r="578" spans="1:6" customFormat="1" ht="14.5" x14ac:dyDescent="0.35">
      <c r="A578" s="375">
        <v>8</v>
      </c>
      <c r="B578" s="374" t="s">
        <v>391</v>
      </c>
      <c r="C578" s="374" t="s">
        <v>392</v>
      </c>
      <c r="D578" s="375" t="s">
        <v>381</v>
      </c>
      <c r="E578" s="374" t="s">
        <v>392</v>
      </c>
      <c r="F578" s="376">
        <v>4354950</v>
      </c>
    </row>
    <row r="579" spans="1:6" customFormat="1" ht="14.5" x14ac:dyDescent="0.35">
      <c r="A579" s="375"/>
      <c r="B579" s="374"/>
      <c r="C579" s="374"/>
      <c r="D579" s="375"/>
      <c r="E579" s="374"/>
      <c r="F579" s="376"/>
    </row>
    <row r="580" spans="1:6" customFormat="1" ht="14.5" x14ac:dyDescent="0.35">
      <c r="A580" s="375">
        <v>9</v>
      </c>
      <c r="B580" s="377" t="s">
        <v>393</v>
      </c>
      <c r="C580" s="378" t="s">
        <v>394</v>
      </c>
      <c r="D580" s="375" t="s">
        <v>381</v>
      </c>
      <c r="E580" s="307"/>
      <c r="F580" s="376">
        <v>9621020</v>
      </c>
    </row>
    <row r="581" spans="1:6" customFormat="1" ht="14.5" x14ac:dyDescent="0.35">
      <c r="A581" s="375"/>
      <c r="B581" s="377"/>
      <c r="C581" s="378"/>
      <c r="D581" s="375"/>
      <c r="E581" s="307"/>
      <c r="F581" s="376"/>
    </row>
    <row r="582" spans="1:6" customFormat="1" ht="14.5" x14ac:dyDescent="0.35">
      <c r="A582" s="375"/>
      <c r="B582" s="377"/>
      <c r="C582" s="378"/>
      <c r="D582" s="375"/>
      <c r="E582" s="307"/>
      <c r="F582" s="376"/>
    </row>
    <row r="583" spans="1:6" customFormat="1" ht="14.5" x14ac:dyDescent="0.35">
      <c r="A583" s="375"/>
      <c r="B583" s="377"/>
      <c r="C583" s="378"/>
      <c r="D583" s="375"/>
      <c r="E583" s="307" t="s">
        <v>395</v>
      </c>
      <c r="F583" s="376"/>
    </row>
    <row r="584" spans="1:6" customFormat="1" ht="56.5" x14ac:dyDescent="0.35">
      <c r="A584" s="302">
        <v>10</v>
      </c>
      <c r="B584" s="305" t="s">
        <v>396</v>
      </c>
      <c r="C584" s="303" t="s">
        <v>397</v>
      </c>
      <c r="D584" s="302" t="s">
        <v>106</v>
      </c>
      <c r="E584" s="303" t="s">
        <v>397</v>
      </c>
      <c r="F584" s="304">
        <v>17269570</v>
      </c>
    </row>
    <row r="585" spans="1:6" customFormat="1" ht="14.5" x14ac:dyDescent="0.35">
      <c r="A585" s="302">
        <v>11</v>
      </c>
      <c r="B585" s="305" t="s">
        <v>398</v>
      </c>
      <c r="C585" s="307" t="s">
        <v>390</v>
      </c>
      <c r="D585" s="302" t="s">
        <v>381</v>
      </c>
      <c r="E585" s="303" t="s">
        <v>390</v>
      </c>
      <c r="F585" s="304">
        <v>15000000</v>
      </c>
    </row>
    <row r="586" spans="1:6" customFormat="1" ht="42.5" x14ac:dyDescent="0.35">
      <c r="A586" s="302">
        <v>12</v>
      </c>
      <c r="B586" s="305" t="s">
        <v>399</v>
      </c>
      <c r="C586" s="303" t="s">
        <v>378</v>
      </c>
      <c r="D586" s="302" t="s">
        <v>381</v>
      </c>
      <c r="E586" s="303" t="s">
        <v>378</v>
      </c>
      <c r="F586" s="304">
        <v>3180000</v>
      </c>
    </row>
    <row r="587" spans="1:6" customFormat="1" ht="28.5" x14ac:dyDescent="0.35">
      <c r="A587" s="302">
        <v>13</v>
      </c>
      <c r="B587" s="305" t="s">
        <v>400</v>
      </c>
      <c r="C587" s="303" t="s">
        <v>611</v>
      </c>
      <c r="D587" s="302" t="s">
        <v>381</v>
      </c>
      <c r="E587" s="303" t="s">
        <v>611</v>
      </c>
      <c r="F587" s="304">
        <v>1925000</v>
      </c>
    </row>
    <row r="588" spans="1:6" customFormat="1" ht="56.5" x14ac:dyDescent="0.35">
      <c r="A588" s="302">
        <v>14</v>
      </c>
      <c r="B588" s="305" t="s">
        <v>612</v>
      </c>
      <c r="C588" s="303" t="s">
        <v>613</v>
      </c>
      <c r="D588" s="302" t="s">
        <v>106</v>
      </c>
      <c r="E588" s="303" t="s">
        <v>613</v>
      </c>
      <c r="F588" s="304">
        <v>15576000</v>
      </c>
    </row>
    <row r="589" spans="1:6" customFormat="1" ht="42.5" x14ac:dyDescent="0.35">
      <c r="A589" s="302">
        <v>15</v>
      </c>
      <c r="B589" s="305" t="s">
        <v>614</v>
      </c>
      <c r="C589" s="303" t="s">
        <v>615</v>
      </c>
      <c r="D589" s="302" t="s">
        <v>381</v>
      </c>
      <c r="E589" s="303" t="s">
        <v>615</v>
      </c>
      <c r="F589" s="304">
        <v>1099000</v>
      </c>
    </row>
    <row r="590" spans="1:6" customFormat="1" ht="42.5" x14ac:dyDescent="0.35">
      <c r="A590" s="302">
        <v>16</v>
      </c>
      <c r="B590" s="305" t="s">
        <v>616</v>
      </c>
      <c r="C590" s="303" t="s">
        <v>617</v>
      </c>
      <c r="D590" s="302" t="s">
        <v>381</v>
      </c>
      <c r="E590" s="303" t="s">
        <v>617</v>
      </c>
      <c r="F590" s="304">
        <v>6060000</v>
      </c>
    </row>
    <row r="591" spans="1:6" customFormat="1" ht="42.5" x14ac:dyDescent="0.35">
      <c r="A591" s="302">
        <v>17</v>
      </c>
      <c r="B591" s="305" t="s">
        <v>618</v>
      </c>
      <c r="C591" s="303" t="s">
        <v>619</v>
      </c>
      <c r="D591" s="302" t="s">
        <v>381</v>
      </c>
      <c r="E591" s="303" t="s">
        <v>619</v>
      </c>
      <c r="F591" s="304">
        <v>1232000</v>
      </c>
    </row>
    <row r="592" spans="1:6" customFormat="1" ht="28.5" x14ac:dyDescent="0.35">
      <c r="A592" s="302">
        <v>18</v>
      </c>
      <c r="B592" s="305" t="s">
        <v>620</v>
      </c>
      <c r="C592" s="303" t="s">
        <v>619</v>
      </c>
      <c r="D592" s="302" t="s">
        <v>381</v>
      </c>
      <c r="E592" s="303" t="s">
        <v>619</v>
      </c>
      <c r="F592" s="304">
        <v>1600000</v>
      </c>
    </row>
    <row r="593" spans="1:6" customFormat="1" ht="70.5" x14ac:dyDescent="0.35">
      <c r="A593" s="302">
        <v>19</v>
      </c>
      <c r="B593" s="305" t="s">
        <v>621</v>
      </c>
      <c r="C593" s="303" t="s">
        <v>617</v>
      </c>
      <c r="D593" s="302" t="s">
        <v>381</v>
      </c>
      <c r="E593" s="303" t="s">
        <v>622</v>
      </c>
      <c r="F593" s="304">
        <v>8690000</v>
      </c>
    </row>
    <row r="594" spans="1:6" customFormat="1" ht="28.5" x14ac:dyDescent="0.35">
      <c r="A594" s="302">
        <v>20</v>
      </c>
      <c r="B594" s="305" t="s">
        <v>623</v>
      </c>
      <c r="C594" s="307" t="s">
        <v>2272</v>
      </c>
      <c r="D594" s="302" t="s">
        <v>381</v>
      </c>
      <c r="E594" s="307" t="s">
        <v>2273</v>
      </c>
      <c r="F594" s="304">
        <v>5000000</v>
      </c>
    </row>
    <row r="595" spans="1:6" customFormat="1" ht="42.5" x14ac:dyDescent="0.35">
      <c r="A595" s="302">
        <v>21</v>
      </c>
      <c r="B595" s="305" t="s">
        <v>624</v>
      </c>
      <c r="C595" s="303" t="s">
        <v>619</v>
      </c>
      <c r="D595" s="302" t="s">
        <v>381</v>
      </c>
      <c r="E595" s="303" t="s">
        <v>619</v>
      </c>
      <c r="F595" s="304">
        <v>3870000</v>
      </c>
    </row>
    <row r="596" spans="1:6" customFormat="1" ht="56.5" x14ac:dyDescent="0.35">
      <c r="A596" s="302">
        <v>22</v>
      </c>
      <c r="B596" s="305" t="s">
        <v>625</v>
      </c>
      <c r="C596" s="303" t="s">
        <v>615</v>
      </c>
      <c r="D596" s="302" t="s">
        <v>381</v>
      </c>
      <c r="E596" s="303" t="s">
        <v>615</v>
      </c>
      <c r="F596" s="304">
        <v>2325000</v>
      </c>
    </row>
    <row r="597" spans="1:6" customFormat="1" ht="42.5" x14ac:dyDescent="0.35">
      <c r="A597" s="302">
        <v>23</v>
      </c>
      <c r="B597" s="305" t="s">
        <v>626</v>
      </c>
      <c r="C597" s="303" t="s">
        <v>397</v>
      </c>
      <c r="D597" s="302" t="s">
        <v>381</v>
      </c>
      <c r="E597" s="303" t="s">
        <v>397</v>
      </c>
      <c r="F597" s="304">
        <v>8656000</v>
      </c>
    </row>
    <row r="598" spans="1:6" customFormat="1" ht="31" x14ac:dyDescent="0.35">
      <c r="A598" s="296">
        <v>24</v>
      </c>
      <c r="B598" s="296" t="s">
        <v>549</v>
      </c>
      <c r="C598" s="296" t="s">
        <v>2274</v>
      </c>
      <c r="D598" s="296" t="s">
        <v>468</v>
      </c>
      <c r="E598" s="296" t="s">
        <v>2275</v>
      </c>
      <c r="F598" s="109">
        <v>128735500</v>
      </c>
    </row>
    <row r="599" spans="1:6" customFormat="1" ht="31" x14ac:dyDescent="0.35">
      <c r="A599" s="296">
        <v>25</v>
      </c>
      <c r="B599" s="10" t="s">
        <v>549</v>
      </c>
      <c r="C599" s="296" t="s">
        <v>550</v>
      </c>
      <c r="D599" s="296" t="s">
        <v>468</v>
      </c>
      <c r="E599" s="296" t="s">
        <v>550</v>
      </c>
      <c r="F599" s="109">
        <v>41575500</v>
      </c>
    </row>
    <row r="600" spans="1:6" customFormat="1" ht="31" x14ac:dyDescent="0.35">
      <c r="A600" s="296">
        <v>26</v>
      </c>
      <c r="B600" s="10" t="s">
        <v>549</v>
      </c>
      <c r="C600" s="296" t="s">
        <v>2276</v>
      </c>
      <c r="D600" s="296" t="s">
        <v>468</v>
      </c>
      <c r="E600" s="296" t="s">
        <v>2276</v>
      </c>
      <c r="F600" s="109">
        <v>5720000</v>
      </c>
    </row>
    <row r="601" spans="1:6" customFormat="1" ht="31" x14ac:dyDescent="0.35">
      <c r="A601" s="296">
        <v>27</v>
      </c>
      <c r="B601" s="10" t="s">
        <v>549</v>
      </c>
      <c r="C601" s="296" t="s">
        <v>551</v>
      </c>
      <c r="D601" s="296" t="s">
        <v>468</v>
      </c>
      <c r="E601" s="296" t="s">
        <v>551</v>
      </c>
      <c r="F601" s="109">
        <v>336000</v>
      </c>
    </row>
    <row r="602" spans="1:6" customFormat="1" ht="31" x14ac:dyDescent="0.35">
      <c r="A602" s="296">
        <v>28</v>
      </c>
      <c r="B602" s="10" t="s">
        <v>549</v>
      </c>
      <c r="C602" s="296" t="s">
        <v>552</v>
      </c>
      <c r="D602" s="296" t="s">
        <v>468</v>
      </c>
      <c r="E602" s="296" t="s">
        <v>552</v>
      </c>
      <c r="F602" s="109">
        <v>5758400</v>
      </c>
    </row>
    <row r="603" spans="1:6" customFormat="1" ht="31" x14ac:dyDescent="0.35">
      <c r="A603" s="296">
        <v>29</v>
      </c>
      <c r="B603" s="10" t="s">
        <v>549</v>
      </c>
      <c r="C603" s="296" t="s">
        <v>2276</v>
      </c>
      <c r="D603" s="296" t="s">
        <v>468</v>
      </c>
      <c r="E603" s="296" t="s">
        <v>2276</v>
      </c>
      <c r="F603" s="109">
        <v>3300000</v>
      </c>
    </row>
    <row r="604" spans="1:6" customFormat="1" ht="31" x14ac:dyDescent="0.35">
      <c r="A604" s="296">
        <v>30</v>
      </c>
      <c r="B604" s="10" t="s">
        <v>549</v>
      </c>
      <c r="C604" s="296" t="s">
        <v>553</v>
      </c>
      <c r="D604" s="296" t="s">
        <v>468</v>
      </c>
      <c r="E604" s="296" t="s">
        <v>553</v>
      </c>
      <c r="F604" s="109">
        <v>15407080</v>
      </c>
    </row>
    <row r="605" spans="1:6" customFormat="1" ht="31" x14ac:dyDescent="0.35">
      <c r="A605" s="296">
        <v>31</v>
      </c>
      <c r="B605" s="10" t="s">
        <v>549</v>
      </c>
      <c r="C605" s="296" t="s">
        <v>551</v>
      </c>
      <c r="D605" s="296" t="s">
        <v>468</v>
      </c>
      <c r="E605" s="296" t="s">
        <v>551</v>
      </c>
      <c r="F605" s="109">
        <v>36181000</v>
      </c>
    </row>
    <row r="606" spans="1:6" customFormat="1" ht="31" x14ac:dyDescent="0.35">
      <c r="A606" s="296">
        <v>32</v>
      </c>
      <c r="B606" s="10" t="s">
        <v>549</v>
      </c>
      <c r="C606" s="296" t="s">
        <v>554</v>
      </c>
      <c r="D606" s="296" t="s">
        <v>468</v>
      </c>
      <c r="E606" s="296" t="s">
        <v>554</v>
      </c>
      <c r="F606" s="109">
        <v>7920000</v>
      </c>
    </row>
    <row r="607" spans="1:6" customFormat="1" ht="31" x14ac:dyDescent="0.35">
      <c r="A607" s="296">
        <v>33</v>
      </c>
      <c r="B607" s="10" t="s">
        <v>549</v>
      </c>
      <c r="C607" s="296" t="s">
        <v>554</v>
      </c>
      <c r="D607" s="296" t="s">
        <v>468</v>
      </c>
      <c r="E607" s="296" t="s">
        <v>554</v>
      </c>
      <c r="F607" s="109">
        <v>10800000</v>
      </c>
    </row>
    <row r="608" spans="1:6" customFormat="1" ht="31" x14ac:dyDescent="0.35">
      <c r="A608" s="296">
        <v>34</v>
      </c>
      <c r="B608" s="10" t="s">
        <v>549</v>
      </c>
      <c r="C608" s="296" t="s">
        <v>2277</v>
      </c>
      <c r="D608" s="296" t="s">
        <v>468</v>
      </c>
      <c r="E608" s="296" t="s">
        <v>2277</v>
      </c>
      <c r="F608" s="109">
        <v>13581600</v>
      </c>
    </row>
    <row r="609" spans="1:6" customFormat="1" ht="31" x14ac:dyDescent="0.35">
      <c r="A609" s="296">
        <v>35</v>
      </c>
      <c r="B609" s="10" t="s">
        <v>549</v>
      </c>
      <c r="C609" s="296" t="s">
        <v>554</v>
      </c>
      <c r="D609" s="296" t="s">
        <v>468</v>
      </c>
      <c r="E609" s="296" t="s">
        <v>554</v>
      </c>
      <c r="F609" s="109">
        <v>11708500</v>
      </c>
    </row>
    <row r="610" spans="1:6" customFormat="1" ht="31" x14ac:dyDescent="0.35">
      <c r="A610" s="296">
        <v>36</v>
      </c>
      <c r="B610" s="10" t="s">
        <v>549</v>
      </c>
      <c r="C610" s="296" t="s">
        <v>2278</v>
      </c>
      <c r="D610" s="296" t="s">
        <v>468</v>
      </c>
      <c r="E610" s="296" t="s">
        <v>2278</v>
      </c>
      <c r="F610" s="109">
        <v>7833998.9199999999</v>
      </c>
    </row>
    <row r="611" spans="1:6" customFormat="1" ht="31" x14ac:dyDescent="0.35">
      <c r="A611" s="296">
        <v>37</v>
      </c>
      <c r="B611" s="10" t="s">
        <v>549</v>
      </c>
      <c r="C611" s="296" t="s">
        <v>2278</v>
      </c>
      <c r="D611" s="296" t="s">
        <v>468</v>
      </c>
      <c r="E611" s="296" t="s">
        <v>2278</v>
      </c>
      <c r="F611" s="109">
        <v>13145500.550000001</v>
      </c>
    </row>
    <row r="612" spans="1:6" customFormat="1" ht="31" x14ac:dyDescent="0.35">
      <c r="A612" s="296">
        <v>38</v>
      </c>
      <c r="B612" s="10" t="s">
        <v>549</v>
      </c>
      <c r="C612" s="296" t="s">
        <v>2278</v>
      </c>
      <c r="D612" s="296" t="s">
        <v>468</v>
      </c>
      <c r="E612" s="296" t="s">
        <v>2278</v>
      </c>
      <c r="F612" s="109">
        <v>28578500.309999999</v>
      </c>
    </row>
    <row r="613" spans="1:6" customFormat="1" ht="31" x14ac:dyDescent="0.35">
      <c r="A613" s="296">
        <v>39</v>
      </c>
      <c r="B613" s="10" t="s">
        <v>549</v>
      </c>
      <c r="C613" s="296" t="s">
        <v>2279</v>
      </c>
      <c r="D613" s="296" t="s">
        <v>468</v>
      </c>
      <c r="E613" s="296" t="s">
        <v>2279</v>
      </c>
      <c r="F613" s="109">
        <v>14121000</v>
      </c>
    </row>
    <row r="614" spans="1:6" customFormat="1" ht="31" x14ac:dyDescent="0.35">
      <c r="A614" s="296">
        <v>40</v>
      </c>
      <c r="B614" s="10" t="s">
        <v>549</v>
      </c>
      <c r="C614" s="296" t="s">
        <v>2279</v>
      </c>
      <c r="D614" s="296" t="s">
        <v>468</v>
      </c>
      <c r="E614" s="296" t="s">
        <v>2279</v>
      </c>
      <c r="F614" s="109">
        <v>12100000</v>
      </c>
    </row>
    <row r="615" spans="1:6" customFormat="1" ht="31" x14ac:dyDescent="0.35">
      <c r="A615" s="296">
        <v>41</v>
      </c>
      <c r="B615" s="10" t="s">
        <v>549</v>
      </c>
      <c r="C615" s="296" t="s">
        <v>2279</v>
      </c>
      <c r="D615" s="296" t="s">
        <v>468</v>
      </c>
      <c r="E615" s="296" t="s">
        <v>2279</v>
      </c>
      <c r="F615" s="109">
        <v>2683000</v>
      </c>
    </row>
    <row r="616" spans="1:6" customFormat="1" ht="31" x14ac:dyDescent="0.35">
      <c r="A616" s="296">
        <v>42</v>
      </c>
      <c r="B616" s="10" t="s">
        <v>549</v>
      </c>
      <c r="C616" s="296" t="s">
        <v>555</v>
      </c>
      <c r="D616" s="296" t="s">
        <v>468</v>
      </c>
      <c r="E616" s="296" t="s">
        <v>555</v>
      </c>
      <c r="F616" s="109">
        <v>38918999.310000002</v>
      </c>
    </row>
    <row r="617" spans="1:6" customFormat="1" ht="31" x14ac:dyDescent="0.35">
      <c r="A617" s="296">
        <v>43</v>
      </c>
      <c r="B617" s="10" t="s">
        <v>549</v>
      </c>
      <c r="C617" s="296" t="s">
        <v>2276</v>
      </c>
      <c r="D617" s="296" t="s">
        <v>468</v>
      </c>
      <c r="E617" s="296" t="s">
        <v>2276</v>
      </c>
      <c r="F617" s="109">
        <v>1100000</v>
      </c>
    </row>
    <row r="618" spans="1:6" customFormat="1" ht="14.5" x14ac:dyDescent="0.35">
      <c r="A618" s="371">
        <v>44</v>
      </c>
      <c r="B618" s="372" t="s">
        <v>549</v>
      </c>
      <c r="C618" s="371" t="s">
        <v>2276</v>
      </c>
      <c r="D618" s="371" t="s">
        <v>468</v>
      </c>
      <c r="E618" s="371" t="s">
        <v>2276</v>
      </c>
      <c r="F618" s="373">
        <v>4400000</v>
      </c>
    </row>
    <row r="619" spans="1:6" customFormat="1" ht="14.5" x14ac:dyDescent="0.35">
      <c r="A619" s="371"/>
      <c r="B619" s="372"/>
      <c r="C619" s="371"/>
      <c r="D619" s="371"/>
      <c r="E619" s="371"/>
      <c r="F619" s="373"/>
    </row>
    <row r="620" spans="1:6" customFormat="1" ht="31" x14ac:dyDescent="0.35">
      <c r="A620" s="296">
        <v>45</v>
      </c>
      <c r="B620" s="10" t="s">
        <v>549</v>
      </c>
      <c r="C620" s="296" t="s">
        <v>556</v>
      </c>
      <c r="D620" s="296" t="s">
        <v>468</v>
      </c>
      <c r="E620" s="296" t="s">
        <v>556</v>
      </c>
      <c r="F620" s="109">
        <v>5500000</v>
      </c>
    </row>
    <row r="621" spans="1:6" customFormat="1" ht="31" x14ac:dyDescent="0.35">
      <c r="A621" s="296">
        <v>46</v>
      </c>
      <c r="B621" s="10" t="s">
        <v>549</v>
      </c>
      <c r="C621" s="296" t="s">
        <v>557</v>
      </c>
      <c r="D621" s="296" t="s">
        <v>468</v>
      </c>
      <c r="E621" s="296" t="s">
        <v>557</v>
      </c>
      <c r="F621" s="109">
        <v>16231500</v>
      </c>
    </row>
    <row r="622" spans="1:6" customFormat="1" ht="31" x14ac:dyDescent="0.35">
      <c r="A622" s="296">
        <v>47</v>
      </c>
      <c r="B622" s="10" t="s">
        <v>549</v>
      </c>
      <c r="C622" s="296" t="s">
        <v>556</v>
      </c>
      <c r="D622" s="296" t="s">
        <v>468</v>
      </c>
      <c r="E622" s="296" t="s">
        <v>556</v>
      </c>
      <c r="F622" s="109">
        <v>2700000</v>
      </c>
    </row>
    <row r="623" spans="1:6" customFormat="1" ht="31" x14ac:dyDescent="0.35">
      <c r="A623" s="296">
        <v>48</v>
      </c>
      <c r="B623" s="10" t="s">
        <v>549</v>
      </c>
      <c r="C623" s="296" t="s">
        <v>556</v>
      </c>
      <c r="D623" s="296" t="s">
        <v>468</v>
      </c>
      <c r="E623" s="296" t="s">
        <v>556</v>
      </c>
      <c r="F623" s="109">
        <v>10800000</v>
      </c>
    </row>
    <row r="624" spans="1:6" customFormat="1" ht="31" x14ac:dyDescent="0.35">
      <c r="A624" s="296">
        <v>49</v>
      </c>
      <c r="B624" s="10" t="s">
        <v>549</v>
      </c>
      <c r="C624" s="296" t="s">
        <v>558</v>
      </c>
      <c r="D624" s="296" t="s">
        <v>468</v>
      </c>
      <c r="E624" s="296" t="s">
        <v>558</v>
      </c>
      <c r="F624" s="109">
        <v>6502673.2000000002</v>
      </c>
    </row>
    <row r="625" spans="1:6" customFormat="1" ht="31" x14ac:dyDescent="0.35">
      <c r="A625" s="296">
        <v>50</v>
      </c>
      <c r="B625" s="10" t="s">
        <v>549</v>
      </c>
      <c r="C625" s="296" t="s">
        <v>559</v>
      </c>
      <c r="D625" s="296" t="s">
        <v>468</v>
      </c>
      <c r="E625" s="296" t="s">
        <v>559</v>
      </c>
      <c r="F625" s="109">
        <v>4400000</v>
      </c>
    </row>
    <row r="626" spans="1:6" customFormat="1" ht="31" x14ac:dyDescent="0.35">
      <c r="A626" s="296">
        <v>51</v>
      </c>
      <c r="B626" s="10" t="s">
        <v>549</v>
      </c>
      <c r="C626" s="296" t="s">
        <v>560</v>
      </c>
      <c r="D626" s="296" t="s">
        <v>468</v>
      </c>
      <c r="E626" s="296" t="s">
        <v>560</v>
      </c>
      <c r="F626" s="109">
        <v>599500</v>
      </c>
    </row>
    <row r="627" spans="1:6" customFormat="1" ht="31" x14ac:dyDescent="0.35">
      <c r="A627" s="296">
        <v>52</v>
      </c>
      <c r="B627" s="10" t="s">
        <v>549</v>
      </c>
      <c r="C627" s="296" t="s">
        <v>560</v>
      </c>
      <c r="D627" s="296" t="s">
        <v>468</v>
      </c>
      <c r="E627" s="296" t="s">
        <v>560</v>
      </c>
      <c r="F627" s="109">
        <v>2574000</v>
      </c>
    </row>
    <row r="628" spans="1:6" customFormat="1" ht="31" x14ac:dyDescent="0.35">
      <c r="A628" s="296">
        <v>53</v>
      </c>
      <c r="B628" s="10" t="s">
        <v>549</v>
      </c>
      <c r="C628" s="296" t="s">
        <v>555</v>
      </c>
      <c r="D628" s="296" t="s">
        <v>468</v>
      </c>
      <c r="E628" s="296" t="s">
        <v>555</v>
      </c>
      <c r="F628" s="117" t="s">
        <v>561</v>
      </c>
    </row>
    <row r="629" spans="1:6" customFormat="1" ht="31" x14ac:dyDescent="0.35">
      <c r="A629" s="296">
        <v>54</v>
      </c>
      <c r="B629" s="10" t="s">
        <v>549</v>
      </c>
      <c r="C629" s="296" t="s">
        <v>562</v>
      </c>
      <c r="D629" s="296" t="s">
        <v>468</v>
      </c>
      <c r="E629" s="296" t="s">
        <v>562</v>
      </c>
      <c r="F629" s="109">
        <v>10270000</v>
      </c>
    </row>
    <row r="630" spans="1:6" customFormat="1" ht="31" x14ac:dyDescent="0.35">
      <c r="A630" s="296">
        <v>55</v>
      </c>
      <c r="B630" s="10" t="s">
        <v>549</v>
      </c>
      <c r="C630" s="296" t="s">
        <v>563</v>
      </c>
      <c r="D630" s="296" t="s">
        <v>468</v>
      </c>
      <c r="E630" s="296" t="s">
        <v>563</v>
      </c>
      <c r="F630" s="109">
        <v>1524000</v>
      </c>
    </row>
    <row r="631" spans="1:6" customFormat="1" ht="31" x14ac:dyDescent="0.35">
      <c r="A631" s="296">
        <v>56</v>
      </c>
      <c r="B631" s="10" t="s">
        <v>549</v>
      </c>
      <c r="C631" s="296" t="s">
        <v>563</v>
      </c>
      <c r="D631" s="296" t="s">
        <v>468</v>
      </c>
      <c r="E631" s="296" t="s">
        <v>563</v>
      </c>
      <c r="F631" s="109">
        <v>3673000</v>
      </c>
    </row>
    <row r="632" spans="1:6" customFormat="1" ht="31" x14ac:dyDescent="0.35">
      <c r="A632" s="105">
        <v>57</v>
      </c>
      <c r="B632" s="110" t="s">
        <v>549</v>
      </c>
      <c r="C632" s="105" t="s">
        <v>563</v>
      </c>
      <c r="D632" s="105" t="s">
        <v>468</v>
      </c>
      <c r="E632" s="105" t="s">
        <v>563</v>
      </c>
      <c r="F632" s="297">
        <v>13838580</v>
      </c>
    </row>
    <row r="633" spans="1:6" customFormat="1" ht="31" x14ac:dyDescent="0.35">
      <c r="A633" s="105">
        <v>58</v>
      </c>
      <c r="B633" s="110" t="s">
        <v>549</v>
      </c>
      <c r="C633" s="105" t="s">
        <v>555</v>
      </c>
      <c r="D633" s="105" t="s">
        <v>468</v>
      </c>
      <c r="E633" s="105" t="s">
        <v>555</v>
      </c>
      <c r="F633" s="297">
        <v>29752976.66</v>
      </c>
    </row>
    <row r="634" spans="1:6" customFormat="1" ht="31" x14ac:dyDescent="0.35">
      <c r="A634" s="105">
        <v>59</v>
      </c>
      <c r="B634" s="110" t="s">
        <v>549</v>
      </c>
      <c r="C634" s="105" t="s">
        <v>564</v>
      </c>
      <c r="D634" s="105" t="s">
        <v>468</v>
      </c>
      <c r="E634" s="105" t="s">
        <v>564</v>
      </c>
      <c r="F634" s="297">
        <v>4990000</v>
      </c>
    </row>
    <row r="635" spans="1:6" customFormat="1" ht="31" x14ac:dyDescent="0.35">
      <c r="A635" s="105">
        <v>60</v>
      </c>
      <c r="B635" s="110" t="s">
        <v>549</v>
      </c>
      <c r="C635" s="105" t="s">
        <v>2280</v>
      </c>
      <c r="D635" s="105" t="s">
        <v>468</v>
      </c>
      <c r="E635" s="105" t="s">
        <v>2281</v>
      </c>
      <c r="F635" s="297">
        <v>770000</v>
      </c>
    </row>
    <row r="636" spans="1:6" customFormat="1" ht="31" x14ac:dyDescent="0.35">
      <c r="A636" s="105">
        <v>61</v>
      </c>
      <c r="B636" s="110" t="s">
        <v>549</v>
      </c>
      <c r="C636" s="105" t="s">
        <v>565</v>
      </c>
      <c r="D636" s="105" t="s">
        <v>468</v>
      </c>
      <c r="E636" s="105" t="s">
        <v>565</v>
      </c>
      <c r="F636" s="297">
        <v>33660000</v>
      </c>
    </row>
    <row r="637" spans="1:6" customFormat="1" ht="31" x14ac:dyDescent="0.35">
      <c r="A637" s="105">
        <v>62</v>
      </c>
      <c r="B637" s="110" t="s">
        <v>549</v>
      </c>
      <c r="C637" s="105" t="s">
        <v>565</v>
      </c>
      <c r="D637" s="105" t="s">
        <v>468</v>
      </c>
      <c r="E637" s="105" t="s">
        <v>565</v>
      </c>
      <c r="F637" s="297">
        <v>15852120</v>
      </c>
    </row>
    <row r="638" spans="1:6" customFormat="1" ht="31" x14ac:dyDescent="0.35">
      <c r="A638" s="105">
        <v>63</v>
      </c>
      <c r="B638" s="110" t="s">
        <v>549</v>
      </c>
      <c r="C638" s="105" t="s">
        <v>566</v>
      </c>
      <c r="D638" s="105" t="s">
        <v>468</v>
      </c>
      <c r="E638" s="105" t="s">
        <v>566</v>
      </c>
      <c r="F638" s="297">
        <v>5800000</v>
      </c>
    </row>
    <row r="639" spans="1:6" customFormat="1" ht="31" x14ac:dyDescent="0.35">
      <c r="A639" s="105">
        <v>64</v>
      </c>
      <c r="B639" s="110" t="s">
        <v>549</v>
      </c>
      <c r="C639" s="105" t="s">
        <v>567</v>
      </c>
      <c r="D639" s="105" t="s">
        <v>468</v>
      </c>
      <c r="E639" s="105" t="s">
        <v>568</v>
      </c>
      <c r="F639" s="297">
        <v>2204000</v>
      </c>
    </row>
    <row r="640" spans="1:6" customFormat="1" ht="31" x14ac:dyDescent="0.35">
      <c r="A640" s="105">
        <v>65</v>
      </c>
      <c r="B640" s="110" t="s">
        <v>549</v>
      </c>
      <c r="C640" s="105" t="s">
        <v>569</v>
      </c>
      <c r="D640" s="105" t="s">
        <v>468</v>
      </c>
      <c r="E640" s="105" t="s">
        <v>569</v>
      </c>
      <c r="F640" s="297">
        <v>603876</v>
      </c>
    </row>
    <row r="641" spans="1:7" customFormat="1" ht="31" x14ac:dyDescent="0.35">
      <c r="A641" s="105">
        <v>66</v>
      </c>
      <c r="B641" s="110" t="s">
        <v>549</v>
      </c>
      <c r="C641" s="105" t="s">
        <v>567</v>
      </c>
      <c r="D641" s="105" t="s">
        <v>468</v>
      </c>
      <c r="E641" s="105" t="s">
        <v>568</v>
      </c>
      <c r="F641" s="297">
        <v>1880000</v>
      </c>
    </row>
    <row r="642" spans="1:7" customFormat="1" ht="31" x14ac:dyDescent="0.35">
      <c r="A642" s="105">
        <v>67</v>
      </c>
      <c r="B642" s="110" t="s">
        <v>549</v>
      </c>
      <c r="C642" s="105" t="s">
        <v>567</v>
      </c>
      <c r="D642" s="105" t="s">
        <v>468</v>
      </c>
      <c r="E642" s="105" t="s">
        <v>568</v>
      </c>
      <c r="F642" s="297">
        <v>13823000</v>
      </c>
    </row>
    <row r="643" spans="1:7" customFormat="1" ht="31" x14ac:dyDescent="0.35">
      <c r="A643" s="105">
        <v>68</v>
      </c>
      <c r="B643" s="110" t="s">
        <v>549</v>
      </c>
      <c r="C643" s="105" t="s">
        <v>568</v>
      </c>
      <c r="D643" s="105" t="s">
        <v>468</v>
      </c>
      <c r="E643" s="105" t="s">
        <v>568</v>
      </c>
      <c r="F643" s="297">
        <v>2400000</v>
      </c>
    </row>
    <row r="644" spans="1:7" customFormat="1" ht="31" x14ac:dyDescent="0.35">
      <c r="A644" s="105">
        <v>69</v>
      </c>
      <c r="B644" s="110" t="s">
        <v>549</v>
      </c>
      <c r="C644" s="105" t="s">
        <v>2282</v>
      </c>
      <c r="D644" s="105" t="s">
        <v>468</v>
      </c>
      <c r="E644" s="105" t="s">
        <v>2282</v>
      </c>
      <c r="F644" s="297">
        <v>2700000</v>
      </c>
    </row>
    <row r="645" spans="1:7" customFormat="1" ht="31" x14ac:dyDescent="0.35">
      <c r="A645" s="105">
        <v>70</v>
      </c>
      <c r="B645" s="110" t="s">
        <v>549</v>
      </c>
      <c r="C645" s="105" t="s">
        <v>568</v>
      </c>
      <c r="D645" s="105" t="s">
        <v>468</v>
      </c>
      <c r="E645" s="105" t="s">
        <v>568</v>
      </c>
      <c r="F645" s="297">
        <v>2352000</v>
      </c>
    </row>
    <row r="646" spans="1:7" customFormat="1" ht="31" x14ac:dyDescent="0.35">
      <c r="A646" s="105">
        <v>71</v>
      </c>
      <c r="B646" s="110" t="s">
        <v>549</v>
      </c>
      <c r="C646" s="105" t="s">
        <v>570</v>
      </c>
      <c r="D646" s="105" t="s">
        <v>468</v>
      </c>
      <c r="E646" s="105" t="s">
        <v>570</v>
      </c>
      <c r="F646" s="297">
        <v>5115000</v>
      </c>
    </row>
    <row r="647" spans="1:7" customFormat="1" ht="31" x14ac:dyDescent="0.35">
      <c r="A647" s="105">
        <v>72</v>
      </c>
      <c r="B647" s="110" t="s">
        <v>549</v>
      </c>
      <c r="C647" s="105" t="s">
        <v>2283</v>
      </c>
      <c r="D647" s="105" t="s">
        <v>468</v>
      </c>
      <c r="E647" s="105" t="s">
        <v>2283</v>
      </c>
      <c r="F647" s="308">
        <v>170000000</v>
      </c>
    </row>
    <row r="648" spans="1:7" customFormat="1" ht="31" x14ac:dyDescent="0.35">
      <c r="A648" s="105">
        <v>73</v>
      </c>
      <c r="B648" s="110" t="s">
        <v>549</v>
      </c>
      <c r="C648" s="105" t="s">
        <v>571</v>
      </c>
      <c r="D648" s="105" t="s">
        <v>468</v>
      </c>
      <c r="E648" s="105" t="s">
        <v>468</v>
      </c>
      <c r="F648" s="297">
        <v>2125000</v>
      </c>
    </row>
    <row r="649" spans="1:7" s="34" customFormat="1" x14ac:dyDescent="0.35">
      <c r="A649" s="395" t="s">
        <v>1630</v>
      </c>
      <c r="B649" s="395"/>
      <c r="C649" s="395"/>
      <c r="D649" s="395"/>
      <c r="E649" s="395"/>
      <c r="F649" s="36">
        <f>SUM(F571:F648)</f>
        <v>931048509.95000005</v>
      </c>
      <c r="G649" s="74"/>
    </row>
    <row r="650" spans="1:7" x14ac:dyDescent="0.35">
      <c r="A650" s="411" t="s">
        <v>401</v>
      </c>
      <c r="B650" s="411"/>
      <c r="C650" s="411"/>
      <c r="D650" s="411"/>
      <c r="E650" s="411"/>
      <c r="F650" s="269"/>
      <c r="G650" s="60"/>
    </row>
    <row r="651" spans="1:7" customFormat="1" ht="42.75" customHeight="1" x14ac:dyDescent="0.35">
      <c r="A651" s="272">
        <v>1</v>
      </c>
      <c r="B651" s="272" t="s">
        <v>402</v>
      </c>
      <c r="C651" s="273" t="s">
        <v>2209</v>
      </c>
      <c r="D651" s="272" t="s">
        <v>106</v>
      </c>
      <c r="E651" s="274" t="s">
        <v>2209</v>
      </c>
      <c r="F651" s="277">
        <v>1700000</v>
      </c>
      <c r="G651" s="267"/>
    </row>
    <row r="652" spans="1:7" customFormat="1" ht="28" x14ac:dyDescent="0.35">
      <c r="A652" s="272">
        <v>2</v>
      </c>
      <c r="B652" s="272" t="s">
        <v>402</v>
      </c>
      <c r="C652" s="273" t="s">
        <v>2209</v>
      </c>
      <c r="D652" s="272" t="s">
        <v>106</v>
      </c>
      <c r="E652" s="274" t="s">
        <v>2209</v>
      </c>
      <c r="F652" s="278">
        <v>2400000</v>
      </c>
      <c r="G652" s="267"/>
    </row>
    <row r="653" spans="1:7" customFormat="1" ht="28" x14ac:dyDescent="0.35">
      <c r="A653" s="272">
        <v>3</v>
      </c>
      <c r="B653" s="272" t="s">
        <v>402</v>
      </c>
      <c r="C653" s="273" t="s">
        <v>2209</v>
      </c>
      <c r="D653" s="272" t="s">
        <v>106</v>
      </c>
      <c r="E653" s="274" t="s">
        <v>2209</v>
      </c>
      <c r="F653" s="277">
        <v>3742200</v>
      </c>
      <c r="G653" s="267"/>
    </row>
    <row r="654" spans="1:7" customFormat="1" ht="31" x14ac:dyDescent="0.35">
      <c r="A654" s="272">
        <v>4</v>
      </c>
      <c r="B654" s="252" t="s">
        <v>403</v>
      </c>
      <c r="C654" s="272" t="s">
        <v>404</v>
      </c>
      <c r="D654" s="272" t="s">
        <v>106</v>
      </c>
      <c r="E654" s="272" t="s">
        <v>404</v>
      </c>
      <c r="F654" s="277">
        <v>400000</v>
      </c>
      <c r="G654" s="267"/>
    </row>
    <row r="655" spans="1:7" customFormat="1" ht="28" x14ac:dyDescent="0.35">
      <c r="A655" s="272">
        <v>5</v>
      </c>
      <c r="B655" s="272" t="s">
        <v>405</v>
      </c>
      <c r="C655" s="272" t="s">
        <v>2210</v>
      </c>
      <c r="D655" s="272" t="s">
        <v>106</v>
      </c>
      <c r="E655" s="272" t="s">
        <v>2210</v>
      </c>
      <c r="F655" s="277">
        <v>160000</v>
      </c>
      <c r="G655" s="267"/>
    </row>
    <row r="656" spans="1:7" customFormat="1" ht="28" x14ac:dyDescent="0.35">
      <c r="A656" s="272">
        <v>6</v>
      </c>
      <c r="B656" s="272" t="s">
        <v>406</v>
      </c>
      <c r="C656" s="272" t="s">
        <v>2210</v>
      </c>
      <c r="D656" s="272" t="s">
        <v>106</v>
      </c>
      <c r="E656" s="272" t="s">
        <v>2210</v>
      </c>
      <c r="F656" s="277">
        <v>240000</v>
      </c>
      <c r="G656" s="267"/>
    </row>
    <row r="657" spans="1:7" customFormat="1" ht="42" x14ac:dyDescent="0.35">
      <c r="A657" s="272">
        <v>7</v>
      </c>
      <c r="B657" s="272" t="s">
        <v>407</v>
      </c>
      <c r="C657" s="272" t="s">
        <v>2210</v>
      </c>
      <c r="D657" s="272" t="s">
        <v>106</v>
      </c>
      <c r="E657" s="272" t="s">
        <v>2210</v>
      </c>
      <c r="F657" s="277">
        <v>500000</v>
      </c>
      <c r="G657" s="267"/>
    </row>
    <row r="658" spans="1:7" customFormat="1" ht="42" x14ac:dyDescent="0.35">
      <c r="A658" s="272">
        <v>8</v>
      </c>
      <c r="B658" s="272" t="s">
        <v>407</v>
      </c>
      <c r="C658" s="274" t="s">
        <v>2210</v>
      </c>
      <c r="D658" s="272" t="s">
        <v>106</v>
      </c>
      <c r="E658" s="274" t="s">
        <v>2210</v>
      </c>
      <c r="F658" s="277">
        <v>550000</v>
      </c>
      <c r="G658" s="267"/>
    </row>
    <row r="659" spans="1:7" customFormat="1" ht="28" x14ac:dyDescent="0.35">
      <c r="A659" s="272">
        <v>9</v>
      </c>
      <c r="B659" s="272" t="s">
        <v>408</v>
      </c>
      <c r="C659" s="274" t="s">
        <v>2210</v>
      </c>
      <c r="D659" s="272" t="s">
        <v>106</v>
      </c>
      <c r="E659" s="274" t="s">
        <v>2210</v>
      </c>
      <c r="F659" s="277">
        <v>3600000</v>
      </c>
      <c r="G659" s="267"/>
    </row>
    <row r="660" spans="1:7" customFormat="1" ht="28.5" customHeight="1" x14ac:dyDescent="0.35">
      <c r="A660" s="272">
        <v>10</v>
      </c>
      <c r="B660" s="272" t="s">
        <v>409</v>
      </c>
      <c r="C660" s="274" t="s">
        <v>2211</v>
      </c>
      <c r="D660" s="272" t="s">
        <v>106</v>
      </c>
      <c r="E660" s="274" t="s">
        <v>2210</v>
      </c>
      <c r="F660" s="277">
        <v>6000000</v>
      </c>
      <c r="G660" s="267"/>
    </row>
    <row r="661" spans="1:7" customFormat="1" ht="31" x14ac:dyDescent="0.35">
      <c r="A661" s="272">
        <v>11</v>
      </c>
      <c r="B661" s="252" t="s">
        <v>410</v>
      </c>
      <c r="C661" s="251" t="s">
        <v>411</v>
      </c>
      <c r="D661" s="272" t="s">
        <v>106</v>
      </c>
      <c r="E661" s="251" t="s">
        <v>411</v>
      </c>
      <c r="F661" s="279">
        <v>158686390</v>
      </c>
      <c r="G661" s="267" t="s">
        <v>2212</v>
      </c>
    </row>
    <row r="662" spans="1:7" customFormat="1" ht="42" x14ac:dyDescent="0.35">
      <c r="A662" s="272">
        <v>12</v>
      </c>
      <c r="B662" s="272" t="s">
        <v>412</v>
      </c>
      <c r="C662" s="272" t="s">
        <v>2213</v>
      </c>
      <c r="D662" s="272" t="s">
        <v>106</v>
      </c>
      <c r="E662" s="272" t="s">
        <v>2213</v>
      </c>
      <c r="F662" s="277">
        <v>482000</v>
      </c>
      <c r="G662" s="267"/>
    </row>
    <row r="663" spans="1:7" customFormat="1" ht="112" x14ac:dyDescent="0.35">
      <c r="A663" s="272">
        <v>13</v>
      </c>
      <c r="B663" s="272" t="s">
        <v>413</v>
      </c>
      <c r="C663" s="272" t="s">
        <v>414</v>
      </c>
      <c r="D663" s="272" t="s">
        <v>106</v>
      </c>
      <c r="E663" s="272" t="s">
        <v>414</v>
      </c>
      <c r="F663" s="277">
        <v>5720000</v>
      </c>
      <c r="G663" s="267"/>
    </row>
    <row r="664" spans="1:7" customFormat="1" ht="31" x14ac:dyDescent="0.35">
      <c r="A664" s="272">
        <v>14</v>
      </c>
      <c r="B664" s="252" t="s">
        <v>415</v>
      </c>
      <c r="C664" s="251" t="s">
        <v>416</v>
      </c>
      <c r="D664" s="272" t="s">
        <v>106</v>
      </c>
      <c r="E664" s="251" t="s">
        <v>416</v>
      </c>
      <c r="F664" s="279">
        <v>150000</v>
      </c>
      <c r="G664" s="267"/>
    </row>
    <row r="665" spans="1:7" customFormat="1" ht="31" x14ac:dyDescent="0.35">
      <c r="A665" s="272">
        <v>15</v>
      </c>
      <c r="B665" s="252" t="s">
        <v>417</v>
      </c>
      <c r="C665" s="251" t="s">
        <v>416</v>
      </c>
      <c r="D665" s="272" t="s">
        <v>106</v>
      </c>
      <c r="E665" s="251" t="s">
        <v>416</v>
      </c>
      <c r="F665" s="279">
        <v>750000</v>
      </c>
      <c r="G665" s="267"/>
    </row>
    <row r="666" spans="1:7" customFormat="1" ht="31" x14ac:dyDescent="0.35">
      <c r="A666" s="272">
        <v>16</v>
      </c>
      <c r="B666" s="251" t="s">
        <v>418</v>
      </c>
      <c r="C666" s="251" t="s">
        <v>416</v>
      </c>
      <c r="D666" s="272" t="s">
        <v>106</v>
      </c>
      <c r="E666" s="251" t="s">
        <v>416</v>
      </c>
      <c r="F666" s="279">
        <v>850000</v>
      </c>
      <c r="G666" s="267"/>
    </row>
    <row r="667" spans="1:7" customFormat="1" ht="31" x14ac:dyDescent="0.35">
      <c r="A667" s="272">
        <v>17</v>
      </c>
      <c r="B667" s="251" t="s">
        <v>419</v>
      </c>
      <c r="C667" s="251" t="s">
        <v>416</v>
      </c>
      <c r="D667" s="272" t="s">
        <v>106</v>
      </c>
      <c r="E667" s="251" t="s">
        <v>416</v>
      </c>
      <c r="F667" s="279">
        <v>840000</v>
      </c>
      <c r="G667" s="267"/>
    </row>
    <row r="668" spans="1:7" customFormat="1" ht="31" x14ac:dyDescent="0.35">
      <c r="A668" s="272">
        <v>18</v>
      </c>
      <c r="B668" s="251" t="s">
        <v>420</v>
      </c>
      <c r="C668" s="251" t="s">
        <v>416</v>
      </c>
      <c r="D668" s="272" t="s">
        <v>106</v>
      </c>
      <c r="E668" s="251" t="s">
        <v>416</v>
      </c>
      <c r="F668" s="279">
        <v>400000</v>
      </c>
      <c r="G668" s="267"/>
    </row>
    <row r="669" spans="1:7" customFormat="1" ht="31" x14ac:dyDescent="0.35">
      <c r="A669" s="272">
        <v>19</v>
      </c>
      <c r="B669" s="251" t="s">
        <v>415</v>
      </c>
      <c r="C669" s="251" t="s">
        <v>416</v>
      </c>
      <c r="D669" s="272" t="s">
        <v>106</v>
      </c>
      <c r="E669" s="251" t="s">
        <v>416</v>
      </c>
      <c r="F669" s="279">
        <v>150000</v>
      </c>
      <c r="G669" s="267"/>
    </row>
    <row r="670" spans="1:7" customFormat="1" ht="31" x14ac:dyDescent="0.35">
      <c r="A670" s="272">
        <v>20</v>
      </c>
      <c r="B670" s="251" t="s">
        <v>421</v>
      </c>
      <c r="C670" s="251" t="s">
        <v>416</v>
      </c>
      <c r="D670" s="272" t="s">
        <v>106</v>
      </c>
      <c r="E670" s="251" t="s">
        <v>416</v>
      </c>
      <c r="F670" s="279">
        <v>150000</v>
      </c>
      <c r="G670" s="267"/>
    </row>
    <row r="671" spans="1:7" customFormat="1" x14ac:dyDescent="0.35">
      <c r="A671" s="272">
        <v>21</v>
      </c>
      <c r="B671" s="251" t="s">
        <v>422</v>
      </c>
      <c r="C671" s="251" t="s">
        <v>416</v>
      </c>
      <c r="D671" s="272" t="s">
        <v>106</v>
      </c>
      <c r="E671" s="251" t="s">
        <v>416</v>
      </c>
      <c r="F671" s="279">
        <v>600000</v>
      </c>
      <c r="G671" s="267"/>
    </row>
    <row r="672" spans="1:7" customFormat="1" ht="28.5" customHeight="1" x14ac:dyDescent="0.35">
      <c r="A672" s="272">
        <v>22</v>
      </c>
      <c r="B672" s="251" t="s">
        <v>423</v>
      </c>
      <c r="C672" s="274" t="s">
        <v>2214</v>
      </c>
      <c r="D672" s="272" t="s">
        <v>106</v>
      </c>
      <c r="E672" s="274" t="s">
        <v>2214</v>
      </c>
      <c r="F672" s="279">
        <v>2090000</v>
      </c>
      <c r="G672" s="267"/>
    </row>
    <row r="673" spans="1:7" customFormat="1" ht="42" x14ac:dyDescent="0.35">
      <c r="A673" s="272">
        <v>23</v>
      </c>
      <c r="B673" s="272" t="s">
        <v>424</v>
      </c>
      <c r="C673" s="274" t="s">
        <v>2210</v>
      </c>
      <c r="D673" s="272" t="s">
        <v>106</v>
      </c>
      <c r="E673" s="274" t="s">
        <v>2210</v>
      </c>
      <c r="F673" s="277">
        <v>150000</v>
      </c>
      <c r="G673" s="267"/>
    </row>
    <row r="674" spans="1:7" customFormat="1" ht="28.5" customHeight="1" x14ac:dyDescent="0.35">
      <c r="A674" s="272">
        <v>24</v>
      </c>
      <c r="B674" s="272" t="s">
        <v>425</v>
      </c>
      <c r="C674" s="274" t="s">
        <v>2215</v>
      </c>
      <c r="D674" s="272" t="s">
        <v>106</v>
      </c>
      <c r="E674" s="274" t="s">
        <v>2215</v>
      </c>
      <c r="F674" s="277">
        <v>50000000</v>
      </c>
      <c r="G674" s="267"/>
    </row>
    <row r="675" spans="1:7" customFormat="1" ht="31" x14ac:dyDescent="0.35">
      <c r="A675" s="272">
        <v>25</v>
      </c>
      <c r="B675" s="251" t="s">
        <v>426</v>
      </c>
      <c r="C675" s="251" t="s">
        <v>427</v>
      </c>
      <c r="D675" s="272" t="s">
        <v>106</v>
      </c>
      <c r="E675" s="251" t="s">
        <v>427</v>
      </c>
      <c r="F675" s="279">
        <v>18900000</v>
      </c>
      <c r="G675" s="267"/>
    </row>
    <row r="676" spans="1:7" customFormat="1" x14ac:dyDescent="0.35">
      <c r="A676" s="272">
        <v>26</v>
      </c>
      <c r="B676" s="275" t="s">
        <v>428</v>
      </c>
      <c r="C676" s="272" t="s">
        <v>429</v>
      </c>
      <c r="D676" s="272" t="s">
        <v>430</v>
      </c>
      <c r="E676" s="272" t="s">
        <v>429</v>
      </c>
      <c r="F676" s="279">
        <v>2220000</v>
      </c>
      <c r="G676" s="267"/>
    </row>
    <row r="677" spans="1:7" customFormat="1" x14ac:dyDescent="0.35">
      <c r="A677" s="272">
        <v>27</v>
      </c>
      <c r="B677" s="275" t="s">
        <v>431</v>
      </c>
      <c r="C677" s="272" t="s">
        <v>429</v>
      </c>
      <c r="D677" s="272" t="s">
        <v>430</v>
      </c>
      <c r="E677" s="272" t="s">
        <v>429</v>
      </c>
      <c r="F677" s="279">
        <v>2770600</v>
      </c>
      <c r="G677" s="267"/>
    </row>
    <row r="678" spans="1:7" customFormat="1" x14ac:dyDescent="0.35">
      <c r="A678" s="272">
        <v>28</v>
      </c>
      <c r="B678" s="275" t="s">
        <v>432</v>
      </c>
      <c r="C678" s="272" t="s">
        <v>429</v>
      </c>
      <c r="D678" s="272" t="s">
        <v>430</v>
      </c>
      <c r="E678" s="272" t="s">
        <v>429</v>
      </c>
      <c r="F678" s="279">
        <v>1824000</v>
      </c>
      <c r="G678" s="267"/>
    </row>
    <row r="679" spans="1:7" customFormat="1" x14ac:dyDescent="0.35">
      <c r="A679" s="272">
        <v>29</v>
      </c>
      <c r="B679" s="275" t="s">
        <v>433</v>
      </c>
      <c r="C679" s="272" t="s">
        <v>429</v>
      </c>
      <c r="D679" s="272" t="s">
        <v>430</v>
      </c>
      <c r="E679" s="272" t="s">
        <v>429</v>
      </c>
      <c r="F679" s="279">
        <v>2952000</v>
      </c>
      <c r="G679" s="267"/>
    </row>
    <row r="680" spans="1:7" customFormat="1" x14ac:dyDescent="0.35">
      <c r="A680" s="272">
        <v>30</v>
      </c>
      <c r="B680" s="275" t="s">
        <v>434</v>
      </c>
      <c r="C680" s="272" t="s">
        <v>429</v>
      </c>
      <c r="D680" s="272" t="s">
        <v>430</v>
      </c>
      <c r="E680" s="272" t="s">
        <v>429</v>
      </c>
      <c r="F680" s="279">
        <v>108000</v>
      </c>
      <c r="G680" s="267"/>
    </row>
    <row r="681" spans="1:7" customFormat="1" x14ac:dyDescent="0.35">
      <c r="A681" s="272">
        <v>31</v>
      </c>
      <c r="B681" s="275" t="s">
        <v>435</v>
      </c>
      <c r="C681" s="272" t="s">
        <v>429</v>
      </c>
      <c r="D681" s="272" t="s">
        <v>430</v>
      </c>
      <c r="E681" s="272" t="s">
        <v>429</v>
      </c>
      <c r="F681" s="279">
        <v>3564000</v>
      </c>
      <c r="G681" s="267"/>
    </row>
    <row r="682" spans="1:7" customFormat="1" x14ac:dyDescent="0.35">
      <c r="A682" s="272">
        <v>32</v>
      </c>
      <c r="B682" s="275" t="s">
        <v>436</v>
      </c>
      <c r="C682" s="272" t="s">
        <v>429</v>
      </c>
      <c r="D682" s="272" t="s">
        <v>430</v>
      </c>
      <c r="E682" s="272" t="s">
        <v>429</v>
      </c>
      <c r="F682" s="279">
        <v>3768000</v>
      </c>
      <c r="G682" s="267"/>
    </row>
    <row r="683" spans="1:7" customFormat="1" x14ac:dyDescent="0.35">
      <c r="A683" s="272">
        <v>33</v>
      </c>
      <c r="B683" s="275" t="s">
        <v>437</v>
      </c>
      <c r="C683" s="272" t="s">
        <v>429</v>
      </c>
      <c r="D683" s="272" t="s">
        <v>430</v>
      </c>
      <c r="E683" s="272" t="s">
        <v>429</v>
      </c>
      <c r="F683" s="279">
        <v>318000</v>
      </c>
      <c r="G683" s="267"/>
    </row>
    <row r="684" spans="1:7" customFormat="1" ht="29" x14ac:dyDescent="0.35">
      <c r="A684" s="272">
        <v>34</v>
      </c>
      <c r="B684" s="275" t="s">
        <v>438</v>
      </c>
      <c r="C684" s="272" t="s">
        <v>429</v>
      </c>
      <c r="D684" s="272" t="s">
        <v>430</v>
      </c>
      <c r="E684" s="272" t="s">
        <v>429</v>
      </c>
      <c r="F684" s="279">
        <v>1176000</v>
      </c>
      <c r="G684" s="267"/>
    </row>
    <row r="685" spans="1:7" customFormat="1" ht="42" x14ac:dyDescent="0.35">
      <c r="A685" s="272">
        <v>35</v>
      </c>
      <c r="B685" s="272" t="s">
        <v>439</v>
      </c>
      <c r="C685" s="272" t="s">
        <v>440</v>
      </c>
      <c r="D685" s="272" t="s">
        <v>106</v>
      </c>
      <c r="E685" s="272" t="s">
        <v>440</v>
      </c>
      <c r="F685" s="277">
        <v>60330000</v>
      </c>
      <c r="G685" s="267"/>
    </row>
    <row r="686" spans="1:7" customFormat="1" ht="28.5" customHeight="1" x14ac:dyDescent="0.35">
      <c r="A686" s="272">
        <v>36</v>
      </c>
      <c r="B686" s="272" t="s">
        <v>441</v>
      </c>
      <c r="C686" s="274" t="s">
        <v>2216</v>
      </c>
      <c r="D686" s="272" t="s">
        <v>106</v>
      </c>
      <c r="E686" s="274" t="s">
        <v>2216</v>
      </c>
      <c r="F686" s="280">
        <v>11200000</v>
      </c>
      <c r="G686" s="267"/>
    </row>
    <row r="687" spans="1:7" customFormat="1" ht="42" x14ac:dyDescent="0.35">
      <c r="A687" s="272">
        <v>37</v>
      </c>
      <c r="B687" s="272" t="s">
        <v>442</v>
      </c>
      <c r="C687" s="274" t="s">
        <v>2210</v>
      </c>
      <c r="D687" s="272" t="s">
        <v>443</v>
      </c>
      <c r="E687" s="274" t="s">
        <v>2210</v>
      </c>
      <c r="F687" s="280">
        <v>3500000</v>
      </c>
      <c r="G687" s="267"/>
    </row>
    <row r="688" spans="1:7" customFormat="1" ht="29" x14ac:dyDescent="0.35">
      <c r="A688" s="272">
        <v>38</v>
      </c>
      <c r="B688" s="275" t="s">
        <v>425</v>
      </c>
      <c r="C688" s="272" t="s">
        <v>444</v>
      </c>
      <c r="D688" s="272" t="s">
        <v>443</v>
      </c>
      <c r="E688" s="272" t="s">
        <v>444</v>
      </c>
      <c r="F688" s="277">
        <v>250000</v>
      </c>
      <c r="G688" s="267"/>
    </row>
    <row r="689" spans="1:7" customFormat="1" ht="29" x14ac:dyDescent="0.35">
      <c r="A689" s="272">
        <v>39</v>
      </c>
      <c r="B689" s="275" t="s">
        <v>426</v>
      </c>
      <c r="C689" s="272" t="s">
        <v>444</v>
      </c>
      <c r="D689" s="272" t="s">
        <v>443</v>
      </c>
      <c r="E689" s="272" t="s">
        <v>444</v>
      </c>
      <c r="F689" s="277">
        <v>300000</v>
      </c>
      <c r="G689" s="267"/>
    </row>
    <row r="690" spans="1:7" customFormat="1" ht="14.5" x14ac:dyDescent="0.35">
      <c r="A690" s="272">
        <v>40</v>
      </c>
      <c r="B690" s="275" t="s">
        <v>428</v>
      </c>
      <c r="C690" s="272" t="s">
        <v>445</v>
      </c>
      <c r="D690" s="272" t="s">
        <v>443</v>
      </c>
      <c r="E690" s="272" t="s">
        <v>445</v>
      </c>
      <c r="F690" s="277">
        <v>5700000</v>
      </c>
      <c r="G690" s="267"/>
    </row>
    <row r="691" spans="1:7" customFormat="1" ht="14.5" x14ac:dyDescent="0.35">
      <c r="A691" s="272">
        <v>41</v>
      </c>
      <c r="B691" s="275" t="s">
        <v>431</v>
      </c>
      <c r="C691" s="272" t="s">
        <v>446</v>
      </c>
      <c r="D691" s="272" t="s">
        <v>443</v>
      </c>
      <c r="E691" s="272" t="s">
        <v>446</v>
      </c>
      <c r="F691" s="277">
        <v>300000</v>
      </c>
      <c r="G691" s="267"/>
    </row>
    <row r="692" spans="1:7" customFormat="1" ht="14.5" x14ac:dyDescent="0.35">
      <c r="A692" s="272">
        <v>42</v>
      </c>
      <c r="B692" s="275" t="s">
        <v>432</v>
      </c>
      <c r="C692" s="272" t="s">
        <v>446</v>
      </c>
      <c r="D692" s="272" t="s">
        <v>443</v>
      </c>
      <c r="E692" s="272" t="s">
        <v>446</v>
      </c>
      <c r="F692" s="277">
        <v>400000</v>
      </c>
      <c r="G692" s="267"/>
    </row>
    <row r="693" spans="1:7" customFormat="1" ht="14.5" x14ac:dyDescent="0.35">
      <c r="A693" s="272">
        <v>43</v>
      </c>
      <c r="B693" s="275" t="s">
        <v>433</v>
      </c>
      <c r="C693" s="272" t="s">
        <v>447</v>
      </c>
      <c r="D693" s="272" t="s">
        <v>443</v>
      </c>
      <c r="E693" s="272" t="s">
        <v>447</v>
      </c>
      <c r="F693" s="277">
        <v>147000</v>
      </c>
      <c r="G693" s="267"/>
    </row>
    <row r="694" spans="1:7" customFormat="1" ht="14.5" x14ac:dyDescent="0.35">
      <c r="A694" s="272">
        <v>44</v>
      </c>
      <c r="B694" s="275" t="s">
        <v>434</v>
      </c>
      <c r="C694" s="272" t="s">
        <v>448</v>
      </c>
      <c r="D694" s="272" t="s">
        <v>443</v>
      </c>
      <c r="E694" s="272" t="s">
        <v>448</v>
      </c>
      <c r="F694" s="277">
        <v>147000</v>
      </c>
      <c r="G694" s="267"/>
    </row>
    <row r="695" spans="1:7" customFormat="1" ht="14.5" x14ac:dyDescent="0.35">
      <c r="A695" s="272">
        <v>45</v>
      </c>
      <c r="B695" s="275" t="s">
        <v>435</v>
      </c>
      <c r="C695" s="272" t="s">
        <v>449</v>
      </c>
      <c r="D695" s="272" t="s">
        <v>443</v>
      </c>
      <c r="E695" s="272" t="s">
        <v>449</v>
      </c>
      <c r="F695" s="277">
        <v>400000</v>
      </c>
      <c r="G695" s="267"/>
    </row>
    <row r="696" spans="1:7" customFormat="1" ht="14.5" x14ac:dyDescent="0.35">
      <c r="A696" s="272">
        <v>46</v>
      </c>
      <c r="B696" s="275" t="s">
        <v>436</v>
      </c>
      <c r="C696" s="272" t="s">
        <v>446</v>
      </c>
      <c r="D696" s="272" t="s">
        <v>443</v>
      </c>
      <c r="E696" s="272" t="s">
        <v>446</v>
      </c>
      <c r="F696" s="277">
        <v>300000</v>
      </c>
      <c r="G696" s="267"/>
    </row>
    <row r="697" spans="1:7" customFormat="1" ht="14.5" x14ac:dyDescent="0.35">
      <c r="A697" s="272">
        <v>47</v>
      </c>
      <c r="B697" s="275" t="s">
        <v>437</v>
      </c>
      <c r="C697" s="272" t="s">
        <v>450</v>
      </c>
      <c r="D697" s="272" t="s">
        <v>443</v>
      </c>
      <c r="E697" s="272" t="s">
        <v>450</v>
      </c>
      <c r="F697" s="277">
        <v>2350000</v>
      </c>
      <c r="G697" s="267"/>
    </row>
    <row r="698" spans="1:7" customFormat="1" ht="29" x14ac:dyDescent="0.35">
      <c r="A698" s="272">
        <v>48</v>
      </c>
      <c r="B698" s="275" t="s">
        <v>438</v>
      </c>
      <c r="C698" s="272" t="s">
        <v>450</v>
      </c>
      <c r="D698" s="272" t="s">
        <v>443</v>
      </c>
      <c r="E698" s="272" t="s">
        <v>450</v>
      </c>
      <c r="F698" s="277">
        <v>3000000</v>
      </c>
      <c r="G698" s="267"/>
    </row>
    <row r="699" spans="1:7" customFormat="1" ht="43.5" x14ac:dyDescent="0.35">
      <c r="A699" s="272">
        <v>49</v>
      </c>
      <c r="B699" s="275" t="s">
        <v>451</v>
      </c>
      <c r="C699" s="272" t="s">
        <v>450</v>
      </c>
      <c r="D699" s="272" t="s">
        <v>443</v>
      </c>
      <c r="E699" s="272" t="s">
        <v>450</v>
      </c>
      <c r="F699" s="277">
        <v>6000000</v>
      </c>
      <c r="G699" s="267"/>
    </row>
    <row r="700" spans="1:7" customFormat="1" ht="31" x14ac:dyDescent="0.35">
      <c r="A700" s="276">
        <v>50</v>
      </c>
      <c r="B700" s="258" t="s">
        <v>572</v>
      </c>
      <c r="C700" s="259" t="s">
        <v>573</v>
      </c>
      <c r="D700" s="258" t="s">
        <v>574</v>
      </c>
      <c r="E700" s="259" t="s">
        <v>573</v>
      </c>
      <c r="F700" s="281">
        <v>9424000</v>
      </c>
      <c r="G700" s="267"/>
    </row>
    <row r="701" spans="1:7" customFormat="1" x14ac:dyDescent="0.35">
      <c r="A701" s="276">
        <v>51</v>
      </c>
      <c r="B701" s="258" t="s">
        <v>575</v>
      </c>
      <c r="C701" s="259" t="s">
        <v>576</v>
      </c>
      <c r="D701" s="259" t="s">
        <v>577</v>
      </c>
      <c r="E701" s="259" t="s">
        <v>576</v>
      </c>
      <c r="F701" s="281">
        <v>5927287.5</v>
      </c>
      <c r="G701" s="267"/>
    </row>
    <row r="702" spans="1:7" customFormat="1" x14ac:dyDescent="0.35">
      <c r="A702" s="276">
        <v>52</v>
      </c>
      <c r="B702" s="258" t="s">
        <v>578</v>
      </c>
      <c r="C702" s="259" t="s">
        <v>579</v>
      </c>
      <c r="D702" s="259" t="s">
        <v>580</v>
      </c>
      <c r="E702" s="259" t="s">
        <v>579</v>
      </c>
      <c r="F702" s="281">
        <v>6300000</v>
      </c>
      <c r="G702" s="267"/>
    </row>
    <row r="703" spans="1:7" customFormat="1" x14ac:dyDescent="0.35">
      <c r="A703" s="276">
        <v>53</v>
      </c>
      <c r="B703" s="258" t="s">
        <v>581</v>
      </c>
      <c r="C703" s="259" t="s">
        <v>582</v>
      </c>
      <c r="D703" s="259" t="s">
        <v>580</v>
      </c>
      <c r="E703" s="259" t="s">
        <v>582</v>
      </c>
      <c r="F703" s="281">
        <v>12105000</v>
      </c>
      <c r="G703" s="267"/>
    </row>
    <row r="704" spans="1:7" customFormat="1" x14ac:dyDescent="0.35">
      <c r="A704" s="276">
        <v>54</v>
      </c>
      <c r="B704" s="258" t="s">
        <v>583</v>
      </c>
      <c r="C704" s="258" t="s">
        <v>584</v>
      </c>
      <c r="D704" s="259" t="s">
        <v>585</v>
      </c>
      <c r="E704" s="258" t="s">
        <v>584</v>
      </c>
      <c r="F704" s="281">
        <v>550000</v>
      </c>
      <c r="G704" s="267"/>
    </row>
    <row r="705" spans="1:7" customFormat="1" x14ac:dyDescent="0.35">
      <c r="A705" s="276">
        <v>55</v>
      </c>
      <c r="B705" s="258" t="s">
        <v>581</v>
      </c>
      <c r="C705" s="258" t="s">
        <v>586</v>
      </c>
      <c r="D705" s="259" t="s">
        <v>580</v>
      </c>
      <c r="E705" s="258" t="s">
        <v>586</v>
      </c>
      <c r="F705" s="281">
        <v>870000</v>
      </c>
      <c r="G705" s="267"/>
    </row>
    <row r="706" spans="1:7" customFormat="1" x14ac:dyDescent="0.35">
      <c r="A706" s="276">
        <v>56</v>
      </c>
      <c r="B706" s="258" t="s">
        <v>587</v>
      </c>
      <c r="C706" s="259" t="s">
        <v>576</v>
      </c>
      <c r="D706" s="259" t="s">
        <v>577</v>
      </c>
      <c r="E706" s="259" t="s">
        <v>576</v>
      </c>
      <c r="F706" s="281">
        <v>2778162.5</v>
      </c>
      <c r="G706" s="267"/>
    </row>
    <row r="707" spans="1:7" customFormat="1" ht="31" x14ac:dyDescent="0.35">
      <c r="A707" s="276">
        <v>57</v>
      </c>
      <c r="B707" s="258" t="s">
        <v>572</v>
      </c>
      <c r="C707" s="259" t="s">
        <v>573</v>
      </c>
      <c r="D707" s="258" t="s">
        <v>574</v>
      </c>
      <c r="E707" s="259" t="s">
        <v>573</v>
      </c>
      <c r="F707" s="281">
        <v>9300000</v>
      </c>
      <c r="G707" s="267"/>
    </row>
    <row r="708" spans="1:7" customFormat="1" ht="31" x14ac:dyDescent="0.35">
      <c r="A708" s="276">
        <v>58</v>
      </c>
      <c r="B708" s="258" t="s">
        <v>572</v>
      </c>
      <c r="C708" s="259" t="s">
        <v>573</v>
      </c>
      <c r="D708" s="258" t="s">
        <v>574</v>
      </c>
      <c r="E708" s="259" t="s">
        <v>573</v>
      </c>
      <c r="F708" s="281">
        <v>9300000</v>
      </c>
      <c r="G708" s="267"/>
    </row>
    <row r="709" spans="1:7" customFormat="1" x14ac:dyDescent="0.35">
      <c r="A709" s="276">
        <v>59</v>
      </c>
      <c r="B709" s="258" t="s">
        <v>581</v>
      </c>
      <c r="C709" s="259" t="s">
        <v>579</v>
      </c>
      <c r="D709" s="258" t="s">
        <v>577</v>
      </c>
      <c r="E709" s="259" t="s">
        <v>579</v>
      </c>
      <c r="F709" s="281">
        <v>32558051</v>
      </c>
      <c r="G709" s="267"/>
    </row>
    <row r="710" spans="1:7" customFormat="1" x14ac:dyDescent="0.35">
      <c r="A710" s="276">
        <v>60</v>
      </c>
      <c r="B710" s="258" t="s">
        <v>581</v>
      </c>
      <c r="C710" s="259" t="s">
        <v>579</v>
      </c>
      <c r="D710" s="258" t="s">
        <v>580</v>
      </c>
      <c r="E710" s="259" t="s">
        <v>579</v>
      </c>
      <c r="F710" s="281">
        <v>2990000</v>
      </c>
      <c r="G710" s="267"/>
    </row>
    <row r="711" spans="1:7" customFormat="1" x14ac:dyDescent="0.35">
      <c r="A711" s="276">
        <v>61</v>
      </c>
      <c r="B711" s="258" t="s">
        <v>588</v>
      </c>
      <c r="C711" s="259" t="s">
        <v>582</v>
      </c>
      <c r="D711" s="258" t="s">
        <v>580</v>
      </c>
      <c r="E711" s="258" t="s">
        <v>582</v>
      </c>
      <c r="F711" s="281">
        <v>4500000</v>
      </c>
      <c r="G711" s="267"/>
    </row>
    <row r="712" spans="1:7" customFormat="1" x14ac:dyDescent="0.35">
      <c r="A712" s="276">
        <v>62</v>
      </c>
      <c r="B712" s="258" t="s">
        <v>581</v>
      </c>
      <c r="C712" s="259" t="s">
        <v>582</v>
      </c>
      <c r="D712" s="258" t="s">
        <v>580</v>
      </c>
      <c r="E712" s="258" t="s">
        <v>582</v>
      </c>
      <c r="F712" s="281">
        <v>170000</v>
      </c>
      <c r="G712" s="267"/>
    </row>
    <row r="713" spans="1:7" customFormat="1" x14ac:dyDescent="0.35">
      <c r="A713" s="276">
        <v>63</v>
      </c>
      <c r="B713" s="258" t="s">
        <v>581</v>
      </c>
      <c r="C713" s="259" t="s">
        <v>582</v>
      </c>
      <c r="D713" s="258" t="s">
        <v>580</v>
      </c>
      <c r="E713" s="258" t="s">
        <v>582</v>
      </c>
      <c r="F713" s="281">
        <v>7362500</v>
      </c>
      <c r="G713" s="267"/>
    </row>
    <row r="714" spans="1:7" customFormat="1" x14ac:dyDescent="0.35">
      <c r="A714" s="276">
        <v>64</v>
      </c>
      <c r="B714" s="258" t="s">
        <v>581</v>
      </c>
      <c r="C714" s="259" t="s">
        <v>589</v>
      </c>
      <c r="D714" s="258" t="s">
        <v>577</v>
      </c>
      <c r="E714" s="258" t="s">
        <v>589</v>
      </c>
      <c r="F714" s="281">
        <v>23978275.199999999</v>
      </c>
      <c r="G714" s="267"/>
    </row>
    <row r="715" spans="1:7" customFormat="1" x14ac:dyDescent="0.35">
      <c r="A715" s="276">
        <v>65</v>
      </c>
      <c r="B715" s="258" t="s">
        <v>587</v>
      </c>
      <c r="C715" s="259" t="s">
        <v>576</v>
      </c>
      <c r="D715" s="258" t="s">
        <v>577</v>
      </c>
      <c r="E715" s="259" t="s">
        <v>576</v>
      </c>
      <c r="F715" s="281">
        <v>17879950</v>
      </c>
      <c r="G715" s="267"/>
    </row>
    <row r="716" spans="1:7" customFormat="1" x14ac:dyDescent="0.35">
      <c r="A716" s="276">
        <v>66</v>
      </c>
      <c r="B716" s="258" t="s">
        <v>583</v>
      </c>
      <c r="C716" s="258" t="s">
        <v>584</v>
      </c>
      <c r="D716" s="259" t="s">
        <v>585</v>
      </c>
      <c r="E716" s="258" t="s">
        <v>584</v>
      </c>
      <c r="F716" s="281">
        <v>300000</v>
      </c>
      <c r="G716" s="267"/>
    </row>
    <row r="717" spans="1:7" customFormat="1" x14ac:dyDescent="0.35">
      <c r="A717" s="276">
        <v>67</v>
      </c>
      <c r="B717" s="258" t="s">
        <v>590</v>
      </c>
      <c r="C717" s="259" t="s">
        <v>591</v>
      </c>
      <c r="D717" s="258" t="s">
        <v>574</v>
      </c>
      <c r="E717" s="259" t="s">
        <v>591</v>
      </c>
      <c r="F717" s="281">
        <v>52740000</v>
      </c>
      <c r="G717" s="267"/>
    </row>
    <row r="718" spans="1:7" customFormat="1" x14ac:dyDescent="0.35">
      <c r="A718" s="276">
        <v>68</v>
      </c>
      <c r="B718" s="258" t="s">
        <v>592</v>
      </c>
      <c r="C718" s="259" t="s">
        <v>593</v>
      </c>
      <c r="D718" s="258" t="s">
        <v>594</v>
      </c>
      <c r="E718" s="258" t="s">
        <v>593</v>
      </c>
      <c r="F718" s="281">
        <v>7200000</v>
      </c>
      <c r="G718" s="267"/>
    </row>
    <row r="719" spans="1:7" customFormat="1" x14ac:dyDescent="0.35">
      <c r="A719" s="276">
        <v>69</v>
      </c>
      <c r="B719" s="258" t="s">
        <v>581</v>
      </c>
      <c r="C719" s="259" t="s">
        <v>579</v>
      </c>
      <c r="D719" s="258" t="s">
        <v>580</v>
      </c>
      <c r="E719" s="258" t="s">
        <v>579</v>
      </c>
      <c r="F719" s="281">
        <v>1492000</v>
      </c>
      <c r="G719" s="267"/>
    </row>
    <row r="720" spans="1:7" customFormat="1" x14ac:dyDescent="0.35">
      <c r="A720" s="276">
        <v>70</v>
      </c>
      <c r="B720" s="258" t="s">
        <v>572</v>
      </c>
      <c r="C720" s="259" t="s">
        <v>579</v>
      </c>
      <c r="D720" s="258" t="s">
        <v>574</v>
      </c>
      <c r="E720" s="258" t="s">
        <v>579</v>
      </c>
      <c r="F720" s="281">
        <v>9750000</v>
      </c>
      <c r="G720" s="267"/>
    </row>
    <row r="721" spans="1:7" customFormat="1" x14ac:dyDescent="0.35">
      <c r="A721" s="276">
        <v>71</v>
      </c>
      <c r="B721" s="258" t="s">
        <v>595</v>
      </c>
      <c r="C721" s="259" t="s">
        <v>596</v>
      </c>
      <c r="D721" s="258" t="s">
        <v>594</v>
      </c>
      <c r="E721" s="258" t="s">
        <v>596</v>
      </c>
      <c r="F721" s="281">
        <v>20000000</v>
      </c>
      <c r="G721" s="267"/>
    </row>
    <row r="722" spans="1:7" customFormat="1" x14ac:dyDescent="0.35">
      <c r="A722" s="276">
        <v>72</v>
      </c>
      <c r="B722" s="258" t="s">
        <v>581</v>
      </c>
      <c r="C722" s="259" t="s">
        <v>593</v>
      </c>
      <c r="D722" s="258" t="s">
        <v>594</v>
      </c>
      <c r="E722" s="259" t="s">
        <v>593</v>
      </c>
      <c r="F722" s="281">
        <v>24731000</v>
      </c>
      <c r="G722" s="267"/>
    </row>
    <row r="723" spans="1:7" customFormat="1" x14ac:dyDescent="0.35">
      <c r="A723" s="276">
        <v>73</v>
      </c>
      <c r="B723" s="258" t="s">
        <v>597</v>
      </c>
      <c r="C723" s="259" t="s">
        <v>593</v>
      </c>
      <c r="D723" s="258" t="s">
        <v>594</v>
      </c>
      <c r="E723" s="258" t="s">
        <v>593</v>
      </c>
      <c r="F723" s="281">
        <v>2385000</v>
      </c>
      <c r="G723" s="267"/>
    </row>
    <row r="724" spans="1:7" customFormat="1" x14ac:dyDescent="0.35">
      <c r="A724" s="276">
        <v>74</v>
      </c>
      <c r="B724" s="258" t="s">
        <v>572</v>
      </c>
      <c r="C724" s="258" t="s">
        <v>579</v>
      </c>
      <c r="D724" s="258" t="s">
        <v>574</v>
      </c>
      <c r="E724" s="258" t="s">
        <v>579</v>
      </c>
      <c r="F724" s="281">
        <v>9300000</v>
      </c>
      <c r="G724" s="267"/>
    </row>
    <row r="725" spans="1:7" customFormat="1" x14ac:dyDescent="0.35">
      <c r="A725" s="276">
        <v>75</v>
      </c>
      <c r="B725" s="258" t="s">
        <v>572</v>
      </c>
      <c r="C725" s="259" t="s">
        <v>2217</v>
      </c>
      <c r="D725" s="258" t="s">
        <v>574</v>
      </c>
      <c r="E725" s="258" t="s">
        <v>573</v>
      </c>
      <c r="F725" s="281">
        <v>9300000</v>
      </c>
      <c r="G725" s="267"/>
    </row>
    <row r="726" spans="1:7" customFormat="1" x14ac:dyDescent="0.35">
      <c r="A726" s="276">
        <v>76</v>
      </c>
      <c r="B726" s="258" t="s">
        <v>598</v>
      </c>
      <c r="C726" s="259" t="s">
        <v>579</v>
      </c>
      <c r="D726" s="258" t="s">
        <v>580</v>
      </c>
      <c r="E726" s="259" t="s">
        <v>579</v>
      </c>
      <c r="F726" s="281">
        <v>200000</v>
      </c>
      <c r="G726" s="267"/>
    </row>
    <row r="727" spans="1:7" customFormat="1" x14ac:dyDescent="0.35">
      <c r="A727" s="276">
        <v>77</v>
      </c>
      <c r="B727" s="258" t="s">
        <v>599</v>
      </c>
      <c r="C727" s="259" t="s">
        <v>600</v>
      </c>
      <c r="D727" s="258" t="s">
        <v>580</v>
      </c>
      <c r="E727" s="258" t="s">
        <v>600</v>
      </c>
      <c r="F727" s="281">
        <v>42730390</v>
      </c>
      <c r="G727" s="267"/>
    </row>
    <row r="728" spans="1:7" customFormat="1" x14ac:dyDescent="0.35">
      <c r="A728" s="276">
        <v>78</v>
      </c>
      <c r="B728" s="258" t="s">
        <v>597</v>
      </c>
      <c r="C728" s="259" t="s">
        <v>601</v>
      </c>
      <c r="D728" s="258" t="s">
        <v>594</v>
      </c>
      <c r="E728" s="258" t="s">
        <v>601</v>
      </c>
      <c r="F728" s="281">
        <v>2385000</v>
      </c>
      <c r="G728" s="267"/>
    </row>
    <row r="729" spans="1:7" customFormat="1" x14ac:dyDescent="0.35">
      <c r="A729" s="276">
        <v>79</v>
      </c>
      <c r="B729" s="258" t="s">
        <v>581</v>
      </c>
      <c r="C729" s="259" t="s">
        <v>586</v>
      </c>
      <c r="D729" s="258" t="s">
        <v>580</v>
      </c>
      <c r="E729" s="258" t="s">
        <v>586</v>
      </c>
      <c r="F729" s="281">
        <v>70000</v>
      </c>
      <c r="G729" s="267"/>
    </row>
    <row r="730" spans="1:7" customFormat="1" x14ac:dyDescent="0.35">
      <c r="A730" s="276">
        <v>80</v>
      </c>
      <c r="B730" s="258" t="s">
        <v>581</v>
      </c>
      <c r="C730" s="259" t="s">
        <v>586</v>
      </c>
      <c r="D730" s="258" t="s">
        <v>580</v>
      </c>
      <c r="E730" s="258" t="s">
        <v>586</v>
      </c>
      <c r="F730" s="281">
        <v>240000</v>
      </c>
      <c r="G730" s="267"/>
    </row>
    <row r="731" spans="1:7" customFormat="1" x14ac:dyDescent="0.35">
      <c r="A731" s="276">
        <v>81</v>
      </c>
      <c r="B731" s="258" t="s">
        <v>602</v>
      </c>
      <c r="C731" s="259" t="s">
        <v>579</v>
      </c>
      <c r="D731" s="258" t="s">
        <v>577</v>
      </c>
      <c r="E731" s="258" t="s">
        <v>579</v>
      </c>
      <c r="F731" s="281">
        <v>236000</v>
      </c>
      <c r="G731" s="267"/>
    </row>
    <row r="732" spans="1:7" customFormat="1" x14ac:dyDescent="0.35">
      <c r="A732" s="276">
        <v>82</v>
      </c>
      <c r="B732" s="258" t="s">
        <v>572</v>
      </c>
      <c r="C732" s="259" t="s">
        <v>573</v>
      </c>
      <c r="D732" s="258" t="s">
        <v>574</v>
      </c>
      <c r="E732" s="258" t="s">
        <v>573</v>
      </c>
      <c r="F732" s="281">
        <v>10075000</v>
      </c>
      <c r="G732" s="267"/>
    </row>
    <row r="733" spans="1:7" customFormat="1" x14ac:dyDescent="0.35">
      <c r="A733" s="276">
        <v>83</v>
      </c>
      <c r="B733" s="258" t="s">
        <v>603</v>
      </c>
      <c r="C733" s="259" t="s">
        <v>579</v>
      </c>
      <c r="D733" s="258" t="s">
        <v>580</v>
      </c>
      <c r="E733" s="258" t="s">
        <v>579</v>
      </c>
      <c r="F733" s="281">
        <v>300000</v>
      </c>
      <c r="G733" s="267"/>
    </row>
    <row r="734" spans="1:7" customFormat="1" x14ac:dyDescent="0.35">
      <c r="A734" s="276">
        <v>84</v>
      </c>
      <c r="B734" s="258" t="s">
        <v>592</v>
      </c>
      <c r="C734" s="259" t="s">
        <v>596</v>
      </c>
      <c r="D734" s="258" t="s">
        <v>594</v>
      </c>
      <c r="E734" s="258" t="s">
        <v>596</v>
      </c>
      <c r="F734" s="281">
        <v>8730000</v>
      </c>
      <c r="G734" s="267"/>
    </row>
    <row r="735" spans="1:7" customFormat="1" x14ac:dyDescent="0.35">
      <c r="A735" s="276">
        <v>85</v>
      </c>
      <c r="B735" s="258" t="s">
        <v>604</v>
      </c>
      <c r="C735" s="259" t="s">
        <v>593</v>
      </c>
      <c r="D735" s="258" t="s">
        <v>594</v>
      </c>
      <c r="E735" s="258" t="s">
        <v>593</v>
      </c>
      <c r="F735" s="281">
        <v>6050000</v>
      </c>
      <c r="G735" s="267"/>
    </row>
    <row r="736" spans="1:7" customFormat="1" x14ac:dyDescent="0.35">
      <c r="A736" s="276">
        <v>86</v>
      </c>
      <c r="B736" s="258" t="s">
        <v>597</v>
      </c>
      <c r="C736" s="259" t="s">
        <v>601</v>
      </c>
      <c r="D736" s="258" t="s">
        <v>594</v>
      </c>
      <c r="E736" s="258" t="s">
        <v>601</v>
      </c>
      <c r="F736" s="281">
        <v>2385000</v>
      </c>
      <c r="G736" s="267"/>
    </row>
    <row r="737" spans="1:7" customFormat="1" x14ac:dyDescent="0.35">
      <c r="A737" s="276">
        <v>87</v>
      </c>
      <c r="B737" s="258" t="s">
        <v>595</v>
      </c>
      <c r="C737" s="259" t="s">
        <v>596</v>
      </c>
      <c r="D737" s="258" t="s">
        <v>594</v>
      </c>
      <c r="E737" s="258" t="s">
        <v>596</v>
      </c>
      <c r="F737" s="281">
        <v>20000000</v>
      </c>
      <c r="G737" s="267"/>
    </row>
    <row r="738" spans="1:7" customFormat="1" x14ac:dyDescent="0.35">
      <c r="A738" s="276">
        <v>88</v>
      </c>
      <c r="B738" s="258" t="s">
        <v>581</v>
      </c>
      <c r="C738" s="259" t="s">
        <v>582</v>
      </c>
      <c r="D738" s="258" t="s">
        <v>605</v>
      </c>
      <c r="E738" s="258" t="s">
        <v>582</v>
      </c>
      <c r="F738" s="281">
        <v>1612800</v>
      </c>
      <c r="G738" s="267"/>
    </row>
    <row r="739" spans="1:7" customFormat="1" x14ac:dyDescent="0.35">
      <c r="A739" s="276">
        <v>89</v>
      </c>
      <c r="B739" s="258" t="s">
        <v>581</v>
      </c>
      <c r="C739" s="259" t="s">
        <v>582</v>
      </c>
      <c r="D739" s="258" t="s">
        <v>580</v>
      </c>
      <c r="E739" s="258" t="s">
        <v>582</v>
      </c>
      <c r="F739" s="281">
        <v>2768000</v>
      </c>
      <c r="G739" s="267"/>
    </row>
    <row r="740" spans="1:7" customFormat="1" x14ac:dyDescent="0.35">
      <c r="A740" s="276">
        <v>90</v>
      </c>
      <c r="B740" s="258" t="s">
        <v>606</v>
      </c>
      <c r="C740" s="259" t="s">
        <v>589</v>
      </c>
      <c r="D740" s="258" t="s">
        <v>577</v>
      </c>
      <c r="E740" s="258" t="s">
        <v>589</v>
      </c>
      <c r="F740" s="281">
        <v>200000</v>
      </c>
      <c r="G740" s="267"/>
    </row>
    <row r="741" spans="1:7" customFormat="1" x14ac:dyDescent="0.35">
      <c r="A741" s="276">
        <v>91</v>
      </c>
      <c r="B741" s="258" t="s">
        <v>581</v>
      </c>
      <c r="C741" s="259" t="s">
        <v>589</v>
      </c>
      <c r="D741" s="258" t="s">
        <v>577</v>
      </c>
      <c r="E741" s="258" t="s">
        <v>589</v>
      </c>
      <c r="F741" s="281">
        <v>27974130</v>
      </c>
      <c r="G741" s="267"/>
    </row>
    <row r="742" spans="1:7" customFormat="1" x14ac:dyDescent="0.35">
      <c r="A742" s="276">
        <v>92</v>
      </c>
      <c r="B742" s="258" t="s">
        <v>607</v>
      </c>
      <c r="C742" s="259" t="s">
        <v>579</v>
      </c>
      <c r="D742" s="258" t="s">
        <v>574</v>
      </c>
      <c r="E742" s="258" t="s">
        <v>579</v>
      </c>
      <c r="F742" s="281">
        <v>354000</v>
      </c>
      <c r="G742" s="267"/>
    </row>
    <row r="743" spans="1:7" customFormat="1" x14ac:dyDescent="0.35">
      <c r="A743" s="257">
        <v>93</v>
      </c>
      <c r="B743" s="270" t="s">
        <v>581</v>
      </c>
      <c r="C743" s="271" t="s">
        <v>586</v>
      </c>
      <c r="D743" s="270" t="s">
        <v>580</v>
      </c>
      <c r="E743" s="270" t="s">
        <v>586</v>
      </c>
      <c r="F743" s="282">
        <v>1375000</v>
      </c>
      <c r="G743" s="267"/>
    </row>
    <row r="744" spans="1:7" customFormat="1" x14ac:dyDescent="0.35">
      <c r="A744" s="257">
        <v>94</v>
      </c>
      <c r="B744" s="258" t="s">
        <v>590</v>
      </c>
      <c r="C744" s="258" t="s">
        <v>591</v>
      </c>
      <c r="D744" s="258" t="s">
        <v>574</v>
      </c>
      <c r="E744" s="258" t="s">
        <v>591</v>
      </c>
      <c r="F744" s="283">
        <v>19333000</v>
      </c>
      <c r="G744" s="267"/>
    </row>
    <row r="745" spans="1:7" customFormat="1" x14ac:dyDescent="0.35">
      <c r="A745" s="257">
        <v>95</v>
      </c>
      <c r="B745" s="258" t="s">
        <v>572</v>
      </c>
      <c r="C745" s="259" t="s">
        <v>579</v>
      </c>
      <c r="D745" s="258" t="s">
        <v>574</v>
      </c>
      <c r="E745" s="258" t="s">
        <v>579</v>
      </c>
      <c r="F745" s="284">
        <v>19500000</v>
      </c>
      <c r="G745" s="267"/>
    </row>
    <row r="746" spans="1:7" customFormat="1" x14ac:dyDescent="0.35">
      <c r="A746" s="257">
        <v>96</v>
      </c>
      <c r="B746" s="258" t="s">
        <v>607</v>
      </c>
      <c r="C746" s="259" t="s">
        <v>579</v>
      </c>
      <c r="D746" s="258" t="s">
        <v>574</v>
      </c>
      <c r="E746" s="258" t="s">
        <v>579</v>
      </c>
      <c r="F746" s="284">
        <v>1180000</v>
      </c>
      <c r="G746" s="267"/>
    </row>
    <row r="747" spans="1:7" customFormat="1" x14ac:dyDescent="0.35">
      <c r="A747" s="257">
        <v>97</v>
      </c>
      <c r="B747" s="258" t="s">
        <v>607</v>
      </c>
      <c r="C747" s="259" t="s">
        <v>579</v>
      </c>
      <c r="D747" s="258" t="s">
        <v>574</v>
      </c>
      <c r="E747" s="258" t="s">
        <v>579</v>
      </c>
      <c r="F747" s="284">
        <v>354000</v>
      </c>
      <c r="G747" s="267"/>
    </row>
    <row r="748" spans="1:7" customFormat="1" x14ac:dyDescent="0.35">
      <c r="A748" s="257">
        <v>98</v>
      </c>
      <c r="B748" s="258" t="s">
        <v>581</v>
      </c>
      <c r="C748" s="259" t="s">
        <v>579</v>
      </c>
      <c r="D748" s="258" t="s">
        <v>580</v>
      </c>
      <c r="E748" s="258" t="s">
        <v>579</v>
      </c>
      <c r="F748" s="284">
        <v>18057800</v>
      </c>
      <c r="G748" s="267"/>
    </row>
    <row r="749" spans="1:7" customFormat="1" x14ac:dyDescent="0.35">
      <c r="A749" s="257">
        <v>99</v>
      </c>
      <c r="B749" s="258" t="s">
        <v>606</v>
      </c>
      <c r="C749" s="259" t="s">
        <v>589</v>
      </c>
      <c r="D749" s="258" t="s">
        <v>577</v>
      </c>
      <c r="E749" s="258" t="s">
        <v>589</v>
      </c>
      <c r="F749" s="284">
        <v>550000</v>
      </c>
      <c r="G749" s="267"/>
    </row>
    <row r="750" spans="1:7" customFormat="1" x14ac:dyDescent="0.35">
      <c r="A750" s="257">
        <v>100</v>
      </c>
      <c r="B750" s="258" t="s">
        <v>595</v>
      </c>
      <c r="C750" s="259" t="s">
        <v>596</v>
      </c>
      <c r="D750" s="258" t="s">
        <v>594</v>
      </c>
      <c r="E750" s="258" t="s">
        <v>596</v>
      </c>
      <c r="F750" s="284">
        <v>10000000</v>
      </c>
      <c r="G750" s="267"/>
    </row>
    <row r="751" spans="1:7" customFormat="1" x14ac:dyDescent="0.35">
      <c r="A751" s="257">
        <v>101</v>
      </c>
      <c r="B751" s="258" t="s">
        <v>592</v>
      </c>
      <c r="C751" s="259" t="s">
        <v>596</v>
      </c>
      <c r="D751" s="258" t="s">
        <v>594</v>
      </c>
      <c r="E751" s="258" t="s">
        <v>596</v>
      </c>
      <c r="F751" s="284">
        <v>17460000</v>
      </c>
      <c r="G751" s="267"/>
    </row>
    <row r="752" spans="1:7" customFormat="1" x14ac:dyDescent="0.35">
      <c r="A752" s="257">
        <v>102</v>
      </c>
      <c r="B752" s="258" t="s">
        <v>608</v>
      </c>
      <c r="C752" s="259" t="s">
        <v>582</v>
      </c>
      <c r="D752" s="258" t="s">
        <v>580</v>
      </c>
      <c r="E752" s="258" t="s">
        <v>582</v>
      </c>
      <c r="F752" s="284">
        <v>839000</v>
      </c>
      <c r="G752" s="267"/>
    </row>
    <row r="753" spans="1:7" customFormat="1" x14ac:dyDescent="0.35">
      <c r="A753" s="257">
        <v>103</v>
      </c>
      <c r="B753" s="258" t="s">
        <v>608</v>
      </c>
      <c r="C753" s="259" t="s">
        <v>579</v>
      </c>
      <c r="D753" s="258" t="s">
        <v>580</v>
      </c>
      <c r="E753" s="258" t="s">
        <v>579</v>
      </c>
      <c r="F753" s="284">
        <v>686000</v>
      </c>
      <c r="G753" s="267"/>
    </row>
    <row r="754" spans="1:7" customFormat="1" x14ac:dyDescent="0.35">
      <c r="A754" s="257">
        <v>104</v>
      </c>
      <c r="B754" s="258" t="s">
        <v>597</v>
      </c>
      <c r="C754" s="259" t="s">
        <v>601</v>
      </c>
      <c r="D754" s="258" t="s">
        <v>594</v>
      </c>
      <c r="E754" s="258" t="s">
        <v>601</v>
      </c>
      <c r="F754" s="284">
        <v>2385000</v>
      </c>
      <c r="G754" s="267"/>
    </row>
    <row r="755" spans="1:7" customFormat="1" x14ac:dyDescent="0.35">
      <c r="A755" s="257">
        <v>105</v>
      </c>
      <c r="B755" s="258" t="s">
        <v>608</v>
      </c>
      <c r="C755" s="258" t="s">
        <v>586</v>
      </c>
      <c r="D755" s="258" t="s">
        <v>580</v>
      </c>
      <c r="E755" s="258" t="s">
        <v>586</v>
      </c>
      <c r="F755" s="284">
        <v>354000</v>
      </c>
      <c r="G755" s="267"/>
    </row>
    <row r="756" spans="1:7" customFormat="1" x14ac:dyDescent="0.35">
      <c r="A756" s="257">
        <v>106</v>
      </c>
      <c r="B756" s="258" t="s">
        <v>599</v>
      </c>
      <c r="C756" s="258" t="s">
        <v>609</v>
      </c>
      <c r="D756" s="258" t="s">
        <v>605</v>
      </c>
      <c r="E756" s="258" t="s">
        <v>609</v>
      </c>
      <c r="F756" s="284">
        <v>450000</v>
      </c>
      <c r="G756" s="267"/>
    </row>
    <row r="757" spans="1:7" customFormat="1" x14ac:dyDescent="0.35">
      <c r="A757" s="257">
        <v>107</v>
      </c>
      <c r="B757" s="258" t="s">
        <v>604</v>
      </c>
      <c r="C757" s="258" t="s">
        <v>593</v>
      </c>
      <c r="D757" s="258" t="s">
        <v>594</v>
      </c>
      <c r="E757" s="258" t="s">
        <v>593</v>
      </c>
      <c r="F757" s="284">
        <v>4400000</v>
      </c>
      <c r="G757" s="267"/>
    </row>
    <row r="758" spans="1:7" customFormat="1" x14ac:dyDescent="0.35">
      <c r="A758" s="257">
        <v>108</v>
      </c>
      <c r="B758" s="258" t="s">
        <v>581</v>
      </c>
      <c r="C758" s="258" t="s">
        <v>582</v>
      </c>
      <c r="D758" s="258" t="s">
        <v>580</v>
      </c>
      <c r="E758" s="258" t="s">
        <v>582</v>
      </c>
      <c r="F758" s="284">
        <v>6502500</v>
      </c>
      <c r="G758" s="267"/>
    </row>
    <row r="759" spans="1:7" s="261" customFormat="1" ht="15.65" customHeight="1" x14ac:dyDescent="0.35">
      <c r="A759" s="398" t="s">
        <v>1681</v>
      </c>
      <c r="B759" s="398"/>
      <c r="C759" s="398"/>
      <c r="D759" s="398"/>
      <c r="E759" s="398"/>
      <c r="F759" s="260">
        <f>SUM(F651:F758)</f>
        <v>885163036.20000005</v>
      </c>
      <c r="G759" s="268"/>
    </row>
    <row r="760" spans="1:7" x14ac:dyDescent="0.35">
      <c r="A760" s="385" t="s">
        <v>716</v>
      </c>
      <c r="B760" s="385"/>
      <c r="C760" s="385"/>
      <c r="D760" s="385"/>
      <c r="E760" s="385"/>
      <c r="F760" s="262"/>
      <c r="G760" s="60"/>
    </row>
    <row r="761" spans="1:7" ht="15" customHeight="1" x14ac:dyDescent="0.35">
      <c r="A761" s="98">
        <v>1</v>
      </c>
      <c r="B761" s="98" t="s">
        <v>717</v>
      </c>
      <c r="C761" s="98" t="s">
        <v>718</v>
      </c>
      <c r="D761" s="99" t="s">
        <v>1621</v>
      </c>
      <c r="E761" s="100" t="s">
        <v>718</v>
      </c>
      <c r="F761" s="263">
        <v>11727088.67</v>
      </c>
      <c r="G761" s="253"/>
    </row>
    <row r="762" spans="1:7" ht="124" x14ac:dyDescent="0.35">
      <c r="A762" s="98">
        <v>2</v>
      </c>
      <c r="B762" s="101" t="s">
        <v>719</v>
      </c>
      <c r="C762" s="100" t="s">
        <v>720</v>
      </c>
      <c r="D762" s="102" t="s">
        <v>1622</v>
      </c>
      <c r="E762" s="100" t="s">
        <v>720</v>
      </c>
      <c r="F762" s="263">
        <v>14741520</v>
      </c>
      <c r="G762" s="253"/>
    </row>
    <row r="763" spans="1:7" ht="108.5" x14ac:dyDescent="0.35">
      <c r="A763" s="103">
        <v>3</v>
      </c>
      <c r="B763" s="101" t="s">
        <v>721</v>
      </c>
      <c r="C763" s="98" t="s">
        <v>722</v>
      </c>
      <c r="D763" s="104" t="s">
        <v>106</v>
      </c>
      <c r="E763" s="98" t="s">
        <v>722</v>
      </c>
      <c r="F763" s="264">
        <v>8420000</v>
      </c>
      <c r="G763" s="253"/>
    </row>
    <row r="764" spans="1:7" ht="108.5" x14ac:dyDescent="0.35">
      <c r="A764" s="103">
        <v>4</v>
      </c>
      <c r="B764" s="101" t="s">
        <v>723</v>
      </c>
      <c r="C764" s="98" t="s">
        <v>724</v>
      </c>
      <c r="D764" s="104" t="s">
        <v>106</v>
      </c>
      <c r="E764" s="98" t="s">
        <v>724</v>
      </c>
      <c r="F764" s="264">
        <v>18425000</v>
      </c>
      <c r="G764" s="253"/>
    </row>
    <row r="765" spans="1:7" ht="124" x14ac:dyDescent="0.35">
      <c r="A765" s="103">
        <v>5</v>
      </c>
      <c r="B765" s="101" t="s">
        <v>725</v>
      </c>
      <c r="C765" s="98" t="s">
        <v>726</v>
      </c>
      <c r="D765" s="104" t="s">
        <v>106</v>
      </c>
      <c r="E765" s="98" t="s">
        <v>726</v>
      </c>
      <c r="F765" s="264">
        <v>2871676.34</v>
      </c>
      <c r="G765" s="253"/>
    </row>
    <row r="766" spans="1:7" ht="155" x14ac:dyDescent="0.35">
      <c r="A766" s="103">
        <v>6</v>
      </c>
      <c r="B766" s="105" t="s">
        <v>727</v>
      </c>
      <c r="C766" s="98" t="s">
        <v>726</v>
      </c>
      <c r="D766" s="104" t="s">
        <v>106</v>
      </c>
      <c r="E766" s="98" t="s">
        <v>726</v>
      </c>
      <c r="F766" s="264">
        <v>15257961.27</v>
      </c>
      <c r="G766" s="253"/>
    </row>
    <row r="767" spans="1:7" ht="93" x14ac:dyDescent="0.35">
      <c r="A767" s="103">
        <v>7</v>
      </c>
      <c r="B767" s="101" t="s">
        <v>728</v>
      </c>
      <c r="C767" s="98" t="s">
        <v>729</v>
      </c>
      <c r="D767" s="104" t="s">
        <v>106</v>
      </c>
      <c r="E767" s="98" t="s">
        <v>729</v>
      </c>
      <c r="F767" s="264">
        <v>700000</v>
      </c>
      <c r="G767" s="253"/>
    </row>
    <row r="768" spans="1:7" ht="93" x14ac:dyDescent="0.35">
      <c r="A768" s="103">
        <v>8</v>
      </c>
      <c r="B768" s="101" t="s">
        <v>730</v>
      </c>
      <c r="C768" s="98" t="s">
        <v>731</v>
      </c>
      <c r="D768" s="104" t="s">
        <v>106</v>
      </c>
      <c r="E768" s="98" t="s">
        <v>731</v>
      </c>
      <c r="F768" s="264">
        <v>3710000</v>
      </c>
      <c r="G768" s="253"/>
    </row>
    <row r="769" spans="1:7" ht="108.5" x14ac:dyDescent="0.35">
      <c r="A769" s="103">
        <v>9</v>
      </c>
      <c r="B769" s="101" t="s">
        <v>732</v>
      </c>
      <c r="C769" s="98" t="s">
        <v>729</v>
      </c>
      <c r="D769" s="104" t="s">
        <v>106</v>
      </c>
      <c r="E769" s="98" t="s">
        <v>729</v>
      </c>
      <c r="F769" s="264">
        <v>7388888</v>
      </c>
      <c r="G769" s="253"/>
    </row>
    <row r="770" spans="1:7" ht="77.5" x14ac:dyDescent="0.35">
      <c r="A770" s="98">
        <v>10</v>
      </c>
      <c r="B770" s="98" t="s">
        <v>733</v>
      </c>
      <c r="C770" s="106" t="s">
        <v>734</v>
      </c>
      <c r="D770" s="98" t="s">
        <v>106</v>
      </c>
      <c r="E770" s="106" t="s">
        <v>734</v>
      </c>
      <c r="F770" s="265">
        <v>1342000</v>
      </c>
      <c r="G770" s="253"/>
    </row>
    <row r="771" spans="1:7" ht="62" x14ac:dyDescent="0.35">
      <c r="A771" s="98">
        <v>11</v>
      </c>
      <c r="B771" s="98" t="s">
        <v>735</v>
      </c>
      <c r="C771" s="106" t="s">
        <v>736</v>
      </c>
      <c r="D771" s="98" t="s">
        <v>106</v>
      </c>
      <c r="E771" s="106" t="s">
        <v>736</v>
      </c>
      <c r="F771" s="265">
        <v>2160000</v>
      </c>
      <c r="G771" s="253"/>
    </row>
    <row r="772" spans="1:7" ht="77.5" x14ac:dyDescent="0.35">
      <c r="A772" s="98">
        <v>12</v>
      </c>
      <c r="B772" s="98" t="s">
        <v>737</v>
      </c>
      <c r="C772" s="106" t="s">
        <v>738</v>
      </c>
      <c r="D772" s="98" t="s">
        <v>106</v>
      </c>
      <c r="E772" s="106" t="s">
        <v>738</v>
      </c>
      <c r="F772" s="265">
        <v>3820000</v>
      </c>
      <c r="G772" s="253"/>
    </row>
    <row r="773" spans="1:7" ht="108.5" x14ac:dyDescent="0.35">
      <c r="A773" s="98">
        <v>13</v>
      </c>
      <c r="B773" s="98" t="s">
        <v>739</v>
      </c>
      <c r="C773" s="106" t="s">
        <v>740</v>
      </c>
      <c r="D773" s="98" t="s">
        <v>106</v>
      </c>
      <c r="E773" s="106" t="s">
        <v>740</v>
      </c>
      <c r="F773" s="265">
        <v>4845250</v>
      </c>
      <c r="G773" s="253"/>
    </row>
    <row r="774" spans="1:7" ht="46.5" x14ac:dyDescent="0.35">
      <c r="A774" s="98">
        <v>14</v>
      </c>
      <c r="B774" s="98" t="s">
        <v>741</v>
      </c>
      <c r="C774" s="106" t="s">
        <v>731</v>
      </c>
      <c r="D774" s="98" t="s">
        <v>106</v>
      </c>
      <c r="E774" s="106" t="s">
        <v>731</v>
      </c>
      <c r="F774" s="265">
        <v>1146000</v>
      </c>
      <c r="G774" s="253"/>
    </row>
    <row r="775" spans="1:7" ht="77.5" x14ac:dyDescent="0.35">
      <c r="A775" s="98">
        <v>15</v>
      </c>
      <c r="B775" s="98" t="s">
        <v>742</v>
      </c>
      <c r="C775" s="106" t="s">
        <v>731</v>
      </c>
      <c r="D775" s="98" t="s">
        <v>106</v>
      </c>
      <c r="E775" s="106" t="s">
        <v>731</v>
      </c>
      <c r="F775" s="265">
        <v>3665200</v>
      </c>
      <c r="G775" s="253"/>
    </row>
    <row r="776" spans="1:7" ht="62" x14ac:dyDescent="0.35">
      <c r="A776" s="98">
        <v>16</v>
      </c>
      <c r="B776" s="98" t="s">
        <v>743</v>
      </c>
      <c r="C776" s="106" t="s">
        <v>731</v>
      </c>
      <c r="D776" s="98" t="s">
        <v>106</v>
      </c>
      <c r="E776" s="106" t="s">
        <v>731</v>
      </c>
      <c r="F776" s="266" t="s">
        <v>744</v>
      </c>
      <c r="G776" s="253"/>
    </row>
    <row r="777" spans="1:7" ht="62" x14ac:dyDescent="0.35">
      <c r="A777" s="98">
        <v>17</v>
      </c>
      <c r="B777" s="98" t="s">
        <v>745</v>
      </c>
      <c r="C777" s="106" t="s">
        <v>746</v>
      </c>
      <c r="D777" s="98" t="s">
        <v>106</v>
      </c>
      <c r="E777" s="106" t="s">
        <v>746</v>
      </c>
      <c r="F777" s="265">
        <v>641800</v>
      </c>
      <c r="G777" s="253"/>
    </row>
    <row r="778" spans="1:7" ht="62" x14ac:dyDescent="0.35">
      <c r="A778" s="98">
        <v>18</v>
      </c>
      <c r="B778" s="98" t="s">
        <v>745</v>
      </c>
      <c r="C778" s="106" t="s">
        <v>746</v>
      </c>
      <c r="D778" s="98" t="s">
        <v>106</v>
      </c>
      <c r="E778" s="106" t="s">
        <v>746</v>
      </c>
      <c r="F778" s="265">
        <v>3355722</v>
      </c>
      <c r="G778" s="253"/>
    </row>
    <row r="779" spans="1:7" ht="46.5" x14ac:dyDescent="0.35">
      <c r="A779" s="98">
        <v>19</v>
      </c>
      <c r="B779" s="98" t="s">
        <v>747</v>
      </c>
      <c r="C779" s="106" t="s">
        <v>748</v>
      </c>
      <c r="D779" s="98" t="s">
        <v>106</v>
      </c>
      <c r="E779" s="106" t="s">
        <v>748</v>
      </c>
      <c r="F779" s="265">
        <v>4593060</v>
      </c>
      <c r="G779" s="253"/>
    </row>
    <row r="780" spans="1:7" ht="46.5" x14ac:dyDescent="0.35">
      <c r="A780" s="98">
        <v>20</v>
      </c>
      <c r="B780" s="98" t="s">
        <v>749</v>
      </c>
      <c r="C780" s="106" t="s">
        <v>748</v>
      </c>
      <c r="D780" s="98" t="s">
        <v>106</v>
      </c>
      <c r="E780" s="106" t="s">
        <v>748</v>
      </c>
      <c r="F780" s="265">
        <v>650520</v>
      </c>
      <c r="G780" s="253"/>
    </row>
    <row r="781" spans="1:7" ht="46.5" x14ac:dyDescent="0.35">
      <c r="A781" s="98">
        <v>21</v>
      </c>
      <c r="B781" s="98" t="s">
        <v>750</v>
      </c>
      <c r="C781" s="106" t="s">
        <v>748</v>
      </c>
      <c r="D781" s="98" t="s">
        <v>106</v>
      </c>
      <c r="E781" s="106" t="s">
        <v>748</v>
      </c>
      <c r="F781" s="265">
        <v>673080</v>
      </c>
      <c r="G781" s="253"/>
    </row>
    <row r="782" spans="1:7" ht="77.5" x14ac:dyDescent="0.35">
      <c r="A782" s="98">
        <v>22</v>
      </c>
      <c r="B782" s="98" t="s">
        <v>751</v>
      </c>
      <c r="C782" s="106" t="s">
        <v>752</v>
      </c>
      <c r="D782" s="98" t="s">
        <v>106</v>
      </c>
      <c r="E782" s="106" t="s">
        <v>752</v>
      </c>
      <c r="F782" s="265">
        <v>3112600</v>
      </c>
      <c r="G782" s="253"/>
    </row>
    <row r="783" spans="1:7" ht="62" x14ac:dyDescent="0.35">
      <c r="A783" s="98">
        <v>23</v>
      </c>
      <c r="B783" s="98" t="s">
        <v>753</v>
      </c>
      <c r="C783" s="106" t="s">
        <v>752</v>
      </c>
      <c r="D783" s="98" t="s">
        <v>106</v>
      </c>
      <c r="E783" s="106" t="s">
        <v>752</v>
      </c>
      <c r="F783" s="107">
        <v>4461722.22</v>
      </c>
      <c r="G783" s="9"/>
    </row>
    <row r="784" spans="1:7" ht="62" x14ac:dyDescent="0.35">
      <c r="A784" s="98">
        <v>24</v>
      </c>
      <c r="B784" s="98" t="s">
        <v>754</v>
      </c>
      <c r="C784" s="106" t="s">
        <v>752</v>
      </c>
      <c r="D784" s="98" t="s">
        <v>106</v>
      </c>
      <c r="E784" s="106" t="s">
        <v>752</v>
      </c>
      <c r="F784" s="107">
        <v>6866637</v>
      </c>
      <c r="G784" s="9"/>
    </row>
    <row r="785" spans="1:7" ht="46.5" x14ac:dyDescent="0.35">
      <c r="A785" s="98">
        <v>25</v>
      </c>
      <c r="B785" s="98" t="s">
        <v>755</v>
      </c>
      <c r="C785" s="106" t="s">
        <v>756</v>
      </c>
      <c r="D785" s="98" t="s">
        <v>106</v>
      </c>
      <c r="E785" s="106" t="s">
        <v>756</v>
      </c>
      <c r="F785" s="107">
        <v>1780000</v>
      </c>
      <c r="G785" s="9"/>
    </row>
    <row r="786" spans="1:7" ht="46.5" x14ac:dyDescent="0.35">
      <c r="A786" s="98">
        <v>26</v>
      </c>
      <c r="B786" s="98" t="s">
        <v>757</v>
      </c>
      <c r="C786" s="106" t="s">
        <v>758</v>
      </c>
      <c r="D786" s="98" t="s">
        <v>106</v>
      </c>
      <c r="E786" s="106" t="s">
        <v>758</v>
      </c>
      <c r="F786" s="107">
        <v>1758540</v>
      </c>
      <c r="G786" s="9"/>
    </row>
    <row r="787" spans="1:7" ht="46.5" x14ac:dyDescent="0.35">
      <c r="A787" s="98">
        <v>27</v>
      </c>
      <c r="B787" s="98" t="s">
        <v>759</v>
      </c>
      <c r="C787" s="106" t="s">
        <v>758</v>
      </c>
      <c r="D787" s="98" t="s">
        <v>106</v>
      </c>
      <c r="E787" s="106" t="s">
        <v>758</v>
      </c>
      <c r="F787" s="107">
        <v>2151960</v>
      </c>
      <c r="G787" s="9"/>
    </row>
    <row r="788" spans="1:7" ht="46.5" x14ac:dyDescent="0.35">
      <c r="A788" s="98">
        <v>28</v>
      </c>
      <c r="B788" s="98" t="s">
        <v>760</v>
      </c>
      <c r="C788" s="106" t="s">
        <v>758</v>
      </c>
      <c r="D788" s="98" t="s">
        <v>106</v>
      </c>
      <c r="E788" s="106" t="s">
        <v>758</v>
      </c>
      <c r="F788" s="107">
        <v>914820</v>
      </c>
      <c r="G788" s="9"/>
    </row>
    <row r="789" spans="1:7" ht="46.5" x14ac:dyDescent="0.35">
      <c r="A789" s="98">
        <v>29</v>
      </c>
      <c r="B789" s="98" t="s">
        <v>761</v>
      </c>
      <c r="C789" s="106" t="s">
        <v>758</v>
      </c>
      <c r="D789" s="98" t="s">
        <v>106</v>
      </c>
      <c r="E789" s="106" t="s">
        <v>758</v>
      </c>
      <c r="F789" s="107">
        <v>4660750</v>
      </c>
      <c r="G789" s="9"/>
    </row>
    <row r="790" spans="1:7" x14ac:dyDescent="0.35">
      <c r="A790" s="108">
        <v>30</v>
      </c>
      <c r="B790" s="98" t="s">
        <v>762</v>
      </c>
      <c r="C790" s="98" t="s">
        <v>763</v>
      </c>
      <c r="D790" s="98" t="s">
        <v>10</v>
      </c>
      <c r="E790" s="98" t="s">
        <v>763</v>
      </c>
      <c r="F790" s="109">
        <v>2124000</v>
      </c>
      <c r="G790" s="9"/>
    </row>
    <row r="791" spans="1:7" x14ac:dyDescent="0.35">
      <c r="A791" s="108">
        <v>31</v>
      </c>
      <c r="B791" s="110" t="s">
        <v>762</v>
      </c>
      <c r="C791" s="110" t="s">
        <v>764</v>
      </c>
      <c r="D791" s="110" t="s">
        <v>207</v>
      </c>
      <c r="E791" s="110" t="s">
        <v>765</v>
      </c>
      <c r="F791" s="111">
        <v>88810800</v>
      </c>
      <c r="G791" s="9"/>
    </row>
    <row r="792" spans="1:7" x14ac:dyDescent="0.35">
      <c r="A792" s="108">
        <v>32</v>
      </c>
      <c r="B792" s="98" t="s">
        <v>762</v>
      </c>
      <c r="C792" s="110" t="s">
        <v>764</v>
      </c>
      <c r="D792" s="110" t="s">
        <v>207</v>
      </c>
      <c r="E792" s="110" t="s">
        <v>765</v>
      </c>
      <c r="F792" s="111">
        <v>4062000</v>
      </c>
      <c r="G792" s="9"/>
    </row>
    <row r="793" spans="1:7" x14ac:dyDescent="0.35">
      <c r="A793" s="108">
        <v>33</v>
      </c>
      <c r="B793" s="110" t="s">
        <v>762</v>
      </c>
      <c r="C793" s="110" t="s">
        <v>764</v>
      </c>
      <c r="D793" s="110" t="s">
        <v>207</v>
      </c>
      <c r="E793" s="110" t="s">
        <v>765</v>
      </c>
      <c r="F793" s="111">
        <v>34180500</v>
      </c>
      <c r="G793" s="9"/>
    </row>
    <row r="794" spans="1:7" x14ac:dyDescent="0.35">
      <c r="A794" s="108">
        <v>34</v>
      </c>
      <c r="B794" s="110" t="s">
        <v>762</v>
      </c>
      <c r="C794" s="110" t="s">
        <v>764</v>
      </c>
      <c r="D794" s="110" t="s">
        <v>207</v>
      </c>
      <c r="E794" s="110" t="s">
        <v>765</v>
      </c>
      <c r="F794" s="111">
        <v>51598000</v>
      </c>
      <c r="G794" s="9"/>
    </row>
    <row r="795" spans="1:7" ht="31" x14ac:dyDescent="0.35">
      <c r="A795" s="108">
        <v>35</v>
      </c>
      <c r="B795" s="98" t="s">
        <v>762</v>
      </c>
      <c r="C795" s="110" t="s">
        <v>766</v>
      </c>
      <c r="D795" s="110" t="s">
        <v>207</v>
      </c>
      <c r="E795" s="110" t="s">
        <v>766</v>
      </c>
      <c r="F795" s="111">
        <v>11675000</v>
      </c>
      <c r="G795" s="9"/>
    </row>
    <row r="796" spans="1:7" x14ac:dyDescent="0.35">
      <c r="A796" s="108">
        <v>36</v>
      </c>
      <c r="B796" s="110" t="s">
        <v>762</v>
      </c>
      <c r="C796" s="110" t="s">
        <v>767</v>
      </c>
      <c r="D796" s="110" t="s">
        <v>207</v>
      </c>
      <c r="E796" s="110" t="s">
        <v>768</v>
      </c>
      <c r="F796" s="111">
        <v>22986800</v>
      </c>
      <c r="G796" s="9"/>
    </row>
    <row r="797" spans="1:7" x14ac:dyDescent="0.35">
      <c r="A797" s="108">
        <v>37</v>
      </c>
      <c r="B797" s="110" t="s">
        <v>762</v>
      </c>
      <c r="C797" s="110" t="s">
        <v>769</v>
      </c>
      <c r="D797" s="110" t="s">
        <v>207</v>
      </c>
      <c r="E797" s="110" t="s">
        <v>769</v>
      </c>
      <c r="F797" s="112">
        <v>2023000</v>
      </c>
      <c r="G797" s="9"/>
    </row>
    <row r="798" spans="1:7" x14ac:dyDescent="0.35">
      <c r="A798" s="108">
        <v>38</v>
      </c>
      <c r="B798" s="110" t="s">
        <v>762</v>
      </c>
      <c r="C798" s="110" t="s">
        <v>770</v>
      </c>
      <c r="D798" s="110" t="s">
        <v>10</v>
      </c>
      <c r="E798" s="110" t="s">
        <v>770</v>
      </c>
      <c r="F798" s="112">
        <v>2242500</v>
      </c>
      <c r="G798" s="9"/>
    </row>
    <row r="799" spans="1:7" x14ac:dyDescent="0.35">
      <c r="A799" s="108">
        <v>39</v>
      </c>
      <c r="B799" s="110" t="s">
        <v>762</v>
      </c>
      <c r="C799" s="110" t="s">
        <v>764</v>
      </c>
      <c r="D799" s="110" t="s">
        <v>10</v>
      </c>
      <c r="E799" s="110" t="s">
        <v>764</v>
      </c>
      <c r="F799" s="112">
        <v>58245000</v>
      </c>
      <c r="G799" s="9"/>
    </row>
    <row r="800" spans="1:7" x14ac:dyDescent="0.35">
      <c r="A800" s="108">
        <v>40</v>
      </c>
      <c r="B800" s="110" t="s">
        <v>762</v>
      </c>
      <c r="C800" s="110" t="s">
        <v>764</v>
      </c>
      <c r="D800" s="110" t="s">
        <v>10</v>
      </c>
      <c r="E800" s="110" t="s">
        <v>764</v>
      </c>
      <c r="F800" s="112">
        <v>62177000</v>
      </c>
      <c r="G800" s="9"/>
    </row>
    <row r="801" spans="1:7" x14ac:dyDescent="0.35">
      <c r="A801" s="108">
        <v>41</v>
      </c>
      <c r="B801" s="110" t="s">
        <v>762</v>
      </c>
      <c r="C801" s="110" t="s">
        <v>764</v>
      </c>
      <c r="D801" s="110" t="s">
        <v>10</v>
      </c>
      <c r="E801" s="110" t="s">
        <v>764</v>
      </c>
      <c r="F801" s="112">
        <v>13165000</v>
      </c>
      <c r="G801" s="9"/>
    </row>
    <row r="802" spans="1:7" x14ac:dyDescent="0.35">
      <c r="A802" s="108">
        <v>42</v>
      </c>
      <c r="B802" s="110" t="s">
        <v>762</v>
      </c>
      <c r="C802" s="110" t="s">
        <v>764</v>
      </c>
      <c r="D802" s="110" t="s">
        <v>10</v>
      </c>
      <c r="E802" s="110" t="s">
        <v>764</v>
      </c>
      <c r="F802" s="112">
        <v>40000000</v>
      </c>
      <c r="G802" s="9"/>
    </row>
    <row r="803" spans="1:7" x14ac:dyDescent="0.35">
      <c r="A803" s="108">
        <v>43</v>
      </c>
      <c r="B803" s="110" t="s">
        <v>762</v>
      </c>
      <c r="C803" s="110" t="s">
        <v>764</v>
      </c>
      <c r="D803" s="110" t="s">
        <v>10</v>
      </c>
      <c r="E803" s="110" t="s">
        <v>764</v>
      </c>
      <c r="F803" s="112">
        <v>19073000</v>
      </c>
      <c r="G803" s="9"/>
    </row>
    <row r="804" spans="1:7" x14ac:dyDescent="0.35">
      <c r="A804" s="108">
        <v>44</v>
      </c>
      <c r="B804" s="110" t="s">
        <v>762</v>
      </c>
      <c r="C804" s="110" t="s">
        <v>771</v>
      </c>
      <c r="D804" s="110" t="s">
        <v>10</v>
      </c>
      <c r="E804" s="110" t="s">
        <v>772</v>
      </c>
      <c r="F804" s="112">
        <v>2979000</v>
      </c>
      <c r="G804" s="9"/>
    </row>
    <row r="805" spans="1:7" x14ac:dyDescent="0.35">
      <c r="A805" s="108">
        <v>45</v>
      </c>
      <c r="B805" s="110" t="s">
        <v>762</v>
      </c>
      <c r="C805" s="110" t="s">
        <v>772</v>
      </c>
      <c r="D805" s="110" t="s">
        <v>10</v>
      </c>
      <c r="E805" s="110" t="s">
        <v>772</v>
      </c>
      <c r="F805" s="112">
        <v>203000</v>
      </c>
      <c r="G805" s="9"/>
    </row>
    <row r="806" spans="1:7" x14ac:dyDescent="0.35">
      <c r="A806" s="108">
        <v>46</v>
      </c>
      <c r="B806" s="110" t="s">
        <v>762</v>
      </c>
      <c r="C806" s="110" t="s">
        <v>772</v>
      </c>
      <c r="D806" s="110" t="s">
        <v>10</v>
      </c>
      <c r="E806" s="110" t="s">
        <v>772</v>
      </c>
      <c r="F806" s="112">
        <v>3122500</v>
      </c>
      <c r="G806" s="9"/>
    </row>
    <row r="807" spans="1:7" x14ac:dyDescent="0.35">
      <c r="A807" s="108">
        <v>47</v>
      </c>
      <c r="B807" s="110" t="s">
        <v>762</v>
      </c>
      <c r="C807" s="110" t="s">
        <v>772</v>
      </c>
      <c r="D807" s="110" t="s">
        <v>10</v>
      </c>
      <c r="E807" s="110" t="s">
        <v>772</v>
      </c>
      <c r="F807" s="112">
        <v>2620000</v>
      </c>
      <c r="G807" s="9"/>
    </row>
    <row r="808" spans="1:7" x14ac:dyDescent="0.35">
      <c r="A808" s="108">
        <v>48</v>
      </c>
      <c r="B808" s="110" t="s">
        <v>762</v>
      </c>
      <c r="C808" s="110" t="s">
        <v>768</v>
      </c>
      <c r="D808" s="110" t="s">
        <v>10</v>
      </c>
      <c r="E808" s="110" t="s">
        <v>768</v>
      </c>
      <c r="F808" s="112">
        <v>1168000</v>
      </c>
      <c r="G808" s="9"/>
    </row>
    <row r="809" spans="1:7" x14ac:dyDescent="0.35">
      <c r="A809" s="108">
        <v>49</v>
      </c>
      <c r="B809" s="110" t="s">
        <v>762</v>
      </c>
      <c r="C809" s="110" t="s">
        <v>768</v>
      </c>
      <c r="D809" s="110" t="s">
        <v>10</v>
      </c>
      <c r="E809" s="110" t="s">
        <v>768</v>
      </c>
      <c r="F809" s="112">
        <v>662500</v>
      </c>
      <c r="G809" s="9"/>
    </row>
    <row r="810" spans="1:7" x14ac:dyDescent="0.35">
      <c r="A810" s="108">
        <v>50</v>
      </c>
      <c r="B810" s="110" t="s">
        <v>762</v>
      </c>
      <c r="C810" s="110" t="s">
        <v>768</v>
      </c>
      <c r="D810" s="110" t="s">
        <v>10</v>
      </c>
      <c r="E810" s="110" t="s">
        <v>768</v>
      </c>
      <c r="F810" s="112">
        <v>404500</v>
      </c>
      <c r="G810" s="9"/>
    </row>
    <row r="811" spans="1:7" x14ac:dyDescent="0.35">
      <c r="A811" s="108">
        <v>51</v>
      </c>
      <c r="B811" s="110" t="s">
        <v>762</v>
      </c>
      <c r="C811" s="110" t="s">
        <v>768</v>
      </c>
      <c r="D811" s="110" t="s">
        <v>10</v>
      </c>
      <c r="E811" s="110" t="s">
        <v>768</v>
      </c>
      <c r="F811" s="112">
        <v>204000</v>
      </c>
      <c r="G811" s="9"/>
    </row>
    <row r="812" spans="1:7" x14ac:dyDescent="0.35">
      <c r="A812" s="108">
        <v>52</v>
      </c>
      <c r="B812" s="110" t="s">
        <v>762</v>
      </c>
      <c r="C812" s="110" t="s">
        <v>768</v>
      </c>
      <c r="D812" s="110" t="s">
        <v>10</v>
      </c>
      <c r="E812" s="110" t="s">
        <v>768</v>
      </c>
      <c r="F812" s="112">
        <v>1462500</v>
      </c>
      <c r="G812" s="9"/>
    </row>
    <row r="813" spans="1:7" x14ac:dyDescent="0.35">
      <c r="A813" s="108">
        <v>53</v>
      </c>
      <c r="B813" s="110" t="s">
        <v>762</v>
      </c>
      <c r="C813" s="110" t="s">
        <v>768</v>
      </c>
      <c r="D813" s="110" t="s">
        <v>10</v>
      </c>
      <c r="E813" s="110" t="s">
        <v>768</v>
      </c>
      <c r="F813" s="112">
        <v>3505000</v>
      </c>
      <c r="G813" s="9"/>
    </row>
    <row r="814" spans="1:7" x14ac:dyDescent="0.35">
      <c r="A814" s="108">
        <v>54</v>
      </c>
      <c r="B814" s="110" t="s">
        <v>762</v>
      </c>
      <c r="C814" s="110" t="s">
        <v>768</v>
      </c>
      <c r="D814" s="110" t="s">
        <v>10</v>
      </c>
      <c r="E814" s="110" t="s">
        <v>768</v>
      </c>
      <c r="F814" s="112">
        <v>2562000</v>
      </c>
      <c r="G814" s="9"/>
    </row>
    <row r="815" spans="1:7" x14ac:dyDescent="0.35">
      <c r="A815" s="108">
        <v>55</v>
      </c>
      <c r="B815" s="110" t="s">
        <v>762</v>
      </c>
      <c r="C815" s="110" t="s">
        <v>768</v>
      </c>
      <c r="D815" s="110" t="s">
        <v>10</v>
      </c>
      <c r="E815" s="110" t="s">
        <v>768</v>
      </c>
      <c r="F815" s="112">
        <v>3652500</v>
      </c>
      <c r="G815" s="9"/>
    </row>
    <row r="816" spans="1:7" x14ac:dyDescent="0.35">
      <c r="A816" s="108">
        <v>56</v>
      </c>
      <c r="B816" s="110" t="s">
        <v>762</v>
      </c>
      <c r="C816" s="110" t="s">
        <v>768</v>
      </c>
      <c r="D816" s="110" t="s">
        <v>10</v>
      </c>
      <c r="E816" s="110" t="s">
        <v>768</v>
      </c>
      <c r="F816" s="112">
        <v>409000</v>
      </c>
      <c r="G816" s="9"/>
    </row>
    <row r="817" spans="1:7" x14ac:dyDescent="0.35">
      <c r="A817" s="108">
        <v>57</v>
      </c>
      <c r="B817" s="110" t="s">
        <v>762</v>
      </c>
      <c r="C817" s="110" t="s">
        <v>768</v>
      </c>
      <c r="D817" s="110" t="s">
        <v>10</v>
      </c>
      <c r="E817" s="110" t="s">
        <v>768</v>
      </c>
      <c r="F817" s="112">
        <v>3930000</v>
      </c>
      <c r="G817" s="9"/>
    </row>
    <row r="818" spans="1:7" x14ac:dyDescent="0.35">
      <c r="A818" s="108">
        <v>58</v>
      </c>
      <c r="B818" s="110" t="s">
        <v>762</v>
      </c>
      <c r="C818" s="110" t="s">
        <v>768</v>
      </c>
      <c r="D818" s="110" t="s">
        <v>10</v>
      </c>
      <c r="E818" s="110" t="s">
        <v>768</v>
      </c>
      <c r="F818" s="112">
        <v>3220000</v>
      </c>
      <c r="G818" s="9"/>
    </row>
    <row r="819" spans="1:7" s="34" customFormat="1" x14ac:dyDescent="0.35">
      <c r="A819" s="397" t="s">
        <v>1631</v>
      </c>
      <c r="B819" s="397"/>
      <c r="C819" s="397"/>
      <c r="D819" s="397"/>
      <c r="E819" s="397"/>
      <c r="F819" s="85">
        <f>SUM(F761:F818)</f>
        <v>578308895.5</v>
      </c>
      <c r="G819" s="74"/>
    </row>
    <row r="820" spans="1:7" x14ac:dyDescent="0.35">
      <c r="A820" s="383" t="s">
        <v>2298</v>
      </c>
      <c r="B820" s="383"/>
      <c r="C820" s="383"/>
      <c r="D820" s="383"/>
      <c r="E820" s="383"/>
      <c r="F820" s="113"/>
      <c r="G820" s="60"/>
    </row>
    <row r="821" spans="1:7" ht="124" x14ac:dyDescent="0.35">
      <c r="A821" s="9">
        <v>1</v>
      </c>
      <c r="B821" s="10" t="s">
        <v>773</v>
      </c>
      <c r="C821" s="10" t="s">
        <v>774</v>
      </c>
      <c r="D821" s="10" t="s">
        <v>10</v>
      </c>
      <c r="E821" s="10" t="s">
        <v>774</v>
      </c>
      <c r="F821" s="7">
        <v>11760000</v>
      </c>
      <c r="G821" s="9"/>
    </row>
    <row r="822" spans="1:7" ht="31" x14ac:dyDescent="0.35">
      <c r="A822" s="9">
        <v>2</v>
      </c>
      <c r="B822" s="10" t="s">
        <v>775</v>
      </c>
      <c r="C822" s="10" t="s">
        <v>776</v>
      </c>
      <c r="D822" s="10" t="s">
        <v>10</v>
      </c>
      <c r="E822" s="10" t="s">
        <v>776</v>
      </c>
      <c r="F822" s="7">
        <v>8200000</v>
      </c>
      <c r="G822" s="9"/>
    </row>
    <row r="823" spans="1:7" ht="46.5" x14ac:dyDescent="0.35">
      <c r="A823" s="9">
        <v>3</v>
      </c>
      <c r="B823" s="10" t="s">
        <v>777</v>
      </c>
      <c r="C823" s="10" t="s">
        <v>778</v>
      </c>
      <c r="D823" s="10" t="s">
        <v>10</v>
      </c>
      <c r="E823" s="10" t="s">
        <v>778</v>
      </c>
      <c r="F823" s="7">
        <v>8850000</v>
      </c>
      <c r="G823" s="9"/>
    </row>
    <row r="824" spans="1:7" ht="31" x14ac:dyDescent="0.35">
      <c r="A824" s="9">
        <v>4</v>
      </c>
      <c r="B824" s="10" t="s">
        <v>779</v>
      </c>
      <c r="C824" s="10" t="s">
        <v>780</v>
      </c>
      <c r="D824" s="10" t="s">
        <v>10</v>
      </c>
      <c r="E824" s="10" t="s">
        <v>780</v>
      </c>
      <c r="F824" s="7">
        <v>3350000</v>
      </c>
      <c r="G824" s="9"/>
    </row>
    <row r="825" spans="1:7" ht="46.5" x14ac:dyDescent="0.35">
      <c r="A825" s="9">
        <v>5</v>
      </c>
      <c r="B825" s="10" t="s">
        <v>781</v>
      </c>
      <c r="C825" s="10" t="s">
        <v>782</v>
      </c>
      <c r="D825" s="10" t="s">
        <v>10</v>
      </c>
      <c r="E825" s="10" t="s">
        <v>782</v>
      </c>
      <c r="F825" s="7">
        <v>800000</v>
      </c>
      <c r="G825" s="9"/>
    </row>
    <row r="826" spans="1:7" ht="62" x14ac:dyDescent="0.35">
      <c r="A826" s="9">
        <v>6</v>
      </c>
      <c r="B826" s="10" t="s">
        <v>783</v>
      </c>
      <c r="C826" s="10" t="s">
        <v>780</v>
      </c>
      <c r="D826" s="10" t="s">
        <v>10</v>
      </c>
      <c r="E826" s="10" t="s">
        <v>780</v>
      </c>
      <c r="F826" s="7">
        <v>81484600</v>
      </c>
      <c r="G826" s="9"/>
    </row>
    <row r="827" spans="1:7" ht="46.5" x14ac:dyDescent="0.35">
      <c r="A827" s="9">
        <v>7</v>
      </c>
      <c r="B827" s="10" t="s">
        <v>784</v>
      </c>
      <c r="C827" s="10" t="s">
        <v>785</v>
      </c>
      <c r="D827" s="10" t="s">
        <v>10</v>
      </c>
      <c r="E827" s="10" t="s">
        <v>785</v>
      </c>
      <c r="F827" s="7">
        <v>25150000</v>
      </c>
      <c r="G827" s="9"/>
    </row>
    <row r="828" spans="1:7" ht="46.5" x14ac:dyDescent="0.35">
      <c r="A828" s="9">
        <v>8</v>
      </c>
      <c r="B828" s="10" t="s">
        <v>786</v>
      </c>
      <c r="C828" s="10" t="s">
        <v>787</v>
      </c>
      <c r="D828" s="10" t="s">
        <v>10</v>
      </c>
      <c r="E828" s="10" t="s">
        <v>782</v>
      </c>
      <c r="F828" s="7">
        <v>22500000</v>
      </c>
      <c r="G828" s="9"/>
    </row>
    <row r="829" spans="1:7" ht="46.5" x14ac:dyDescent="0.35">
      <c r="A829" s="9">
        <v>9</v>
      </c>
      <c r="B829" s="10" t="s">
        <v>788</v>
      </c>
      <c r="C829" s="10" t="s">
        <v>774</v>
      </c>
      <c r="D829" s="10" t="s">
        <v>10</v>
      </c>
      <c r="E829" s="10" t="s">
        <v>774</v>
      </c>
      <c r="F829" s="7">
        <v>1150000</v>
      </c>
      <c r="G829" s="9"/>
    </row>
    <row r="830" spans="1:7" ht="93" x14ac:dyDescent="0.35">
      <c r="A830" s="9">
        <v>10</v>
      </c>
      <c r="B830" s="16" t="s">
        <v>789</v>
      </c>
      <c r="C830" s="10" t="s">
        <v>776</v>
      </c>
      <c r="D830" s="10" t="s">
        <v>10</v>
      </c>
      <c r="E830" s="10" t="s">
        <v>776</v>
      </c>
      <c r="F830" s="7">
        <v>5448000</v>
      </c>
      <c r="G830" s="9"/>
    </row>
    <row r="831" spans="1:7" ht="31" x14ac:dyDescent="0.35">
      <c r="A831" s="9">
        <v>11</v>
      </c>
      <c r="B831" s="10" t="s">
        <v>790</v>
      </c>
      <c r="C831" s="10" t="s">
        <v>791</v>
      </c>
      <c r="D831" s="10" t="s">
        <v>497</v>
      </c>
      <c r="E831" s="10" t="s">
        <v>791</v>
      </c>
      <c r="F831" s="12">
        <v>7840000</v>
      </c>
      <c r="G831" s="9"/>
    </row>
    <row r="832" spans="1:7" ht="31" x14ac:dyDescent="0.35">
      <c r="A832" s="9">
        <v>12</v>
      </c>
      <c r="B832" s="10" t="s">
        <v>790</v>
      </c>
      <c r="C832" s="10" t="s">
        <v>792</v>
      </c>
      <c r="D832" s="10" t="s">
        <v>497</v>
      </c>
      <c r="E832" s="10" t="s">
        <v>792</v>
      </c>
      <c r="F832" s="12">
        <v>28261656.210000001</v>
      </c>
      <c r="G832" s="9"/>
    </row>
    <row r="833" spans="1:7" ht="46.5" x14ac:dyDescent="0.35">
      <c r="A833" s="9">
        <v>13</v>
      </c>
      <c r="B833" s="10" t="s">
        <v>790</v>
      </c>
      <c r="C833" s="10" t="s">
        <v>793</v>
      </c>
      <c r="D833" s="10" t="s">
        <v>497</v>
      </c>
      <c r="E833" s="10" t="s">
        <v>793</v>
      </c>
      <c r="F833" s="12">
        <v>145000000</v>
      </c>
      <c r="G833" s="9"/>
    </row>
    <row r="834" spans="1:7" ht="31" x14ac:dyDescent="0.35">
      <c r="A834" s="9">
        <v>14</v>
      </c>
      <c r="B834" s="10" t="s">
        <v>790</v>
      </c>
      <c r="C834" s="10" t="s">
        <v>794</v>
      </c>
      <c r="D834" s="10" t="s">
        <v>497</v>
      </c>
      <c r="E834" s="10" t="s">
        <v>795</v>
      </c>
      <c r="F834" s="12">
        <v>8330000</v>
      </c>
      <c r="G834" s="9"/>
    </row>
    <row r="835" spans="1:7" ht="31" x14ac:dyDescent="0.35">
      <c r="A835" s="9">
        <v>15</v>
      </c>
      <c r="B835" s="10" t="s">
        <v>790</v>
      </c>
      <c r="C835" s="10" t="s">
        <v>796</v>
      </c>
      <c r="D835" s="10" t="s">
        <v>497</v>
      </c>
      <c r="E835" s="10" t="s">
        <v>796</v>
      </c>
      <c r="F835" s="12">
        <v>39181500</v>
      </c>
      <c r="G835" s="9"/>
    </row>
    <row r="836" spans="1:7" ht="31" x14ac:dyDescent="0.35">
      <c r="A836" s="9">
        <v>16</v>
      </c>
      <c r="B836" s="10" t="s">
        <v>790</v>
      </c>
      <c r="C836" s="10" t="s">
        <v>796</v>
      </c>
      <c r="D836" s="10" t="s">
        <v>497</v>
      </c>
      <c r="E836" s="10" t="s">
        <v>796</v>
      </c>
      <c r="F836" s="12">
        <v>29887400</v>
      </c>
      <c r="G836" s="9"/>
    </row>
    <row r="837" spans="1:7" ht="31" x14ac:dyDescent="0.35">
      <c r="A837" s="9">
        <v>17</v>
      </c>
      <c r="B837" s="10" t="s">
        <v>790</v>
      </c>
      <c r="C837" s="10" t="s">
        <v>796</v>
      </c>
      <c r="D837" s="10" t="s">
        <v>497</v>
      </c>
      <c r="E837" s="10" t="s">
        <v>796</v>
      </c>
      <c r="F837" s="12">
        <v>23379500</v>
      </c>
      <c r="G837" s="9"/>
    </row>
    <row r="838" spans="1:7" ht="31" x14ac:dyDescent="0.35">
      <c r="A838" s="9">
        <v>18</v>
      </c>
      <c r="B838" s="10" t="s">
        <v>790</v>
      </c>
      <c r="C838" s="10" t="s">
        <v>796</v>
      </c>
      <c r="D838" s="10" t="s">
        <v>497</v>
      </c>
      <c r="E838" s="10" t="s">
        <v>796</v>
      </c>
      <c r="F838" s="12">
        <v>33613000</v>
      </c>
      <c r="G838" s="9"/>
    </row>
    <row r="839" spans="1:7" ht="31" x14ac:dyDescent="0.35">
      <c r="A839" s="9">
        <v>19</v>
      </c>
      <c r="B839" s="10" t="s">
        <v>790</v>
      </c>
      <c r="C839" s="10" t="s">
        <v>797</v>
      </c>
      <c r="D839" s="10" t="s">
        <v>497</v>
      </c>
      <c r="E839" s="10" t="s">
        <v>797</v>
      </c>
      <c r="F839" s="12">
        <v>25871500</v>
      </c>
      <c r="G839" s="9"/>
    </row>
    <row r="840" spans="1:7" ht="31" x14ac:dyDescent="0.35">
      <c r="A840" s="9">
        <v>20</v>
      </c>
      <c r="B840" s="10" t="s">
        <v>790</v>
      </c>
      <c r="C840" s="10" t="s">
        <v>798</v>
      </c>
      <c r="D840" s="10" t="s">
        <v>497</v>
      </c>
      <c r="E840" s="10" t="s">
        <v>798</v>
      </c>
      <c r="F840" s="12">
        <v>3029000</v>
      </c>
      <c r="G840" s="9"/>
    </row>
    <row r="841" spans="1:7" ht="31" x14ac:dyDescent="0.35">
      <c r="A841" s="9">
        <v>21</v>
      </c>
      <c r="B841" s="10" t="s">
        <v>790</v>
      </c>
      <c r="C841" s="10" t="s">
        <v>799</v>
      </c>
      <c r="D841" s="10" t="s">
        <v>497</v>
      </c>
      <c r="E841" s="10" t="s">
        <v>799</v>
      </c>
      <c r="F841" s="12">
        <v>8286800</v>
      </c>
      <c r="G841" s="9"/>
    </row>
    <row r="842" spans="1:7" ht="31" x14ac:dyDescent="0.35">
      <c r="A842" s="9">
        <v>22</v>
      </c>
      <c r="B842" s="10" t="s">
        <v>790</v>
      </c>
      <c r="C842" s="10" t="s">
        <v>800</v>
      </c>
      <c r="D842" s="10" t="s">
        <v>497</v>
      </c>
      <c r="E842" s="10" t="s">
        <v>800</v>
      </c>
      <c r="F842" s="12">
        <v>9334420</v>
      </c>
      <c r="G842" s="9"/>
    </row>
    <row r="843" spans="1:7" ht="31" x14ac:dyDescent="0.35">
      <c r="A843" s="9">
        <v>23</v>
      </c>
      <c r="B843" s="309" t="s">
        <v>790</v>
      </c>
      <c r="C843" s="10" t="s">
        <v>801</v>
      </c>
      <c r="D843" s="10" t="s">
        <v>497</v>
      </c>
      <c r="E843" s="10" t="s">
        <v>801</v>
      </c>
      <c r="F843" s="12">
        <v>37754080</v>
      </c>
      <c r="G843" s="9"/>
    </row>
    <row r="844" spans="1:7" customFormat="1" ht="27" x14ac:dyDescent="0.35">
      <c r="A844" s="310">
        <v>24</v>
      </c>
      <c r="B844" s="316" t="s">
        <v>790</v>
      </c>
      <c r="C844" s="311" t="s">
        <v>2299</v>
      </c>
      <c r="D844" s="311" t="s">
        <v>497</v>
      </c>
      <c r="E844" s="314" t="s">
        <v>2299</v>
      </c>
      <c r="F844" s="315">
        <v>3552500</v>
      </c>
      <c r="G844" s="314"/>
    </row>
    <row r="845" spans="1:7" customFormat="1" ht="27" x14ac:dyDescent="0.35">
      <c r="A845" s="327">
        <v>25</v>
      </c>
      <c r="B845" s="316" t="s">
        <v>790</v>
      </c>
      <c r="C845" s="311" t="s">
        <v>2300</v>
      </c>
      <c r="D845" s="311" t="s">
        <v>497</v>
      </c>
      <c r="E845" s="311" t="s">
        <v>2300</v>
      </c>
      <c r="F845" s="312">
        <v>21600000</v>
      </c>
      <c r="G845" s="311"/>
    </row>
    <row r="846" spans="1:7" s="352" customFormat="1" ht="27" x14ac:dyDescent="0.35">
      <c r="A846" s="327">
        <v>26</v>
      </c>
      <c r="B846" s="357" t="s">
        <v>790</v>
      </c>
      <c r="C846" s="349" t="s">
        <v>2309</v>
      </c>
      <c r="D846" s="349" t="s">
        <v>497</v>
      </c>
      <c r="E846" s="349" t="s">
        <v>2309</v>
      </c>
      <c r="F846" s="358">
        <v>126075312</v>
      </c>
      <c r="G846" s="349"/>
    </row>
    <row r="847" spans="1:7" customFormat="1" ht="27" x14ac:dyDescent="0.35">
      <c r="A847" s="327">
        <v>27</v>
      </c>
      <c r="B847" s="316" t="s">
        <v>790</v>
      </c>
      <c r="C847" s="311" t="s">
        <v>2310</v>
      </c>
      <c r="D847" s="311" t="s">
        <v>497</v>
      </c>
      <c r="E847" s="311" t="s">
        <v>2310</v>
      </c>
      <c r="F847" s="312">
        <v>32291880</v>
      </c>
      <c r="G847" s="311"/>
    </row>
    <row r="848" spans="1:7" customFormat="1" ht="27" x14ac:dyDescent="0.35">
      <c r="A848" s="327">
        <v>28</v>
      </c>
      <c r="B848" s="316" t="s">
        <v>790</v>
      </c>
      <c r="C848" s="311" t="s">
        <v>2311</v>
      </c>
      <c r="D848" s="311" t="s">
        <v>497</v>
      </c>
      <c r="E848" s="311" t="s">
        <v>2311</v>
      </c>
      <c r="F848" s="312">
        <v>63397260</v>
      </c>
      <c r="G848" s="311"/>
    </row>
    <row r="849" spans="1:7" s="34" customFormat="1" ht="15.65" customHeight="1" x14ac:dyDescent="0.35">
      <c r="A849" s="382" t="s">
        <v>1632</v>
      </c>
      <c r="B849" s="382"/>
      <c r="C849" s="382"/>
      <c r="D849" s="382"/>
      <c r="E849" s="382"/>
      <c r="F849" s="114">
        <f>SUM(F821:F848)</f>
        <v>815378408.21000004</v>
      </c>
      <c r="G849" s="241"/>
    </row>
    <row r="850" spans="1:7" x14ac:dyDescent="0.35">
      <c r="A850" s="383" t="s">
        <v>802</v>
      </c>
      <c r="B850" s="383"/>
      <c r="C850" s="383"/>
      <c r="D850" s="383"/>
      <c r="E850" s="383"/>
      <c r="F850" s="113"/>
      <c r="G850" s="60"/>
    </row>
    <row r="851" spans="1:7" ht="31" x14ac:dyDescent="0.35">
      <c r="A851" s="98">
        <v>1</v>
      </c>
      <c r="B851" s="115" t="s">
        <v>803</v>
      </c>
      <c r="C851" s="98" t="s">
        <v>804</v>
      </c>
      <c r="D851" s="116" t="s">
        <v>106</v>
      </c>
      <c r="E851" s="98" t="s">
        <v>804</v>
      </c>
      <c r="F851" s="109">
        <v>10220000</v>
      </c>
      <c r="G851" s="9"/>
    </row>
    <row r="852" spans="1:7" ht="46.5" x14ac:dyDescent="0.35">
      <c r="A852" s="98">
        <v>2</v>
      </c>
      <c r="B852" s="115" t="s">
        <v>805</v>
      </c>
      <c r="C852" s="98" t="s">
        <v>804</v>
      </c>
      <c r="D852" s="98" t="s">
        <v>106</v>
      </c>
      <c r="E852" s="115" t="s">
        <v>804</v>
      </c>
      <c r="F852" s="109">
        <v>7200000</v>
      </c>
      <c r="G852" s="9"/>
    </row>
    <row r="853" spans="1:7" ht="46.5" x14ac:dyDescent="0.35">
      <c r="A853" s="98">
        <v>3</v>
      </c>
      <c r="B853" s="98" t="s">
        <v>806</v>
      </c>
      <c r="C853" s="98" t="s">
        <v>807</v>
      </c>
      <c r="D853" s="116" t="s">
        <v>106</v>
      </c>
      <c r="E853" s="98" t="s">
        <v>807</v>
      </c>
      <c r="F853" s="109">
        <v>2920000</v>
      </c>
      <c r="G853" s="9"/>
    </row>
    <row r="854" spans="1:7" ht="62" x14ac:dyDescent="0.35">
      <c r="A854" s="98">
        <v>4</v>
      </c>
      <c r="B854" s="115" t="s">
        <v>808</v>
      </c>
      <c r="C854" s="98" t="s">
        <v>809</v>
      </c>
      <c r="D854" s="116" t="s">
        <v>106</v>
      </c>
      <c r="E854" s="98" t="s">
        <v>809</v>
      </c>
      <c r="F854" s="109">
        <v>16392000</v>
      </c>
      <c r="G854" s="9"/>
    </row>
    <row r="855" spans="1:7" ht="62" x14ac:dyDescent="0.35">
      <c r="A855" s="98">
        <v>5</v>
      </c>
      <c r="B855" s="115" t="s">
        <v>810</v>
      </c>
      <c r="C855" s="98" t="s">
        <v>811</v>
      </c>
      <c r="D855" s="116" t="s">
        <v>106</v>
      </c>
      <c r="E855" s="98" t="s">
        <v>811</v>
      </c>
      <c r="F855" s="109">
        <v>35452000</v>
      </c>
      <c r="G855" s="9"/>
    </row>
    <row r="856" spans="1:7" ht="62" x14ac:dyDescent="0.35">
      <c r="A856" s="98">
        <v>6</v>
      </c>
      <c r="B856" s="115" t="s">
        <v>812</v>
      </c>
      <c r="C856" s="98" t="s">
        <v>811</v>
      </c>
      <c r="D856" s="116" t="s">
        <v>106</v>
      </c>
      <c r="E856" s="98" t="s">
        <v>811</v>
      </c>
      <c r="F856" s="109">
        <v>16920000</v>
      </c>
      <c r="G856" s="9"/>
    </row>
    <row r="857" spans="1:7" ht="31" x14ac:dyDescent="0.35">
      <c r="A857" s="98">
        <v>7</v>
      </c>
      <c r="B857" s="98" t="s">
        <v>813</v>
      </c>
      <c r="C857" s="98" t="s">
        <v>814</v>
      </c>
      <c r="D857" s="116" t="s">
        <v>106</v>
      </c>
      <c r="E857" s="115" t="s">
        <v>814</v>
      </c>
      <c r="F857" s="109">
        <v>10900000</v>
      </c>
      <c r="G857" s="9"/>
    </row>
    <row r="858" spans="1:7" ht="46.5" x14ac:dyDescent="0.35">
      <c r="A858" s="98">
        <v>8</v>
      </c>
      <c r="B858" s="115" t="s">
        <v>815</v>
      </c>
      <c r="C858" s="98" t="s">
        <v>816</v>
      </c>
      <c r="D858" s="116" t="s">
        <v>106</v>
      </c>
      <c r="E858" s="98" t="s">
        <v>816</v>
      </c>
      <c r="F858" s="109">
        <v>12390000</v>
      </c>
      <c r="G858" s="9"/>
    </row>
    <row r="859" spans="1:7" ht="46.5" x14ac:dyDescent="0.35">
      <c r="A859" s="98">
        <v>9</v>
      </c>
      <c r="B859" s="115" t="s">
        <v>817</v>
      </c>
      <c r="C859" s="98" t="s">
        <v>818</v>
      </c>
      <c r="D859" s="98" t="s">
        <v>106</v>
      </c>
      <c r="E859" s="115" t="s">
        <v>818</v>
      </c>
      <c r="F859" s="109">
        <v>14000000</v>
      </c>
      <c r="G859" s="9"/>
    </row>
    <row r="860" spans="1:7" ht="31" x14ac:dyDescent="0.35">
      <c r="A860" s="98">
        <v>10</v>
      </c>
      <c r="B860" s="115" t="s">
        <v>819</v>
      </c>
      <c r="C860" s="98" t="s">
        <v>818</v>
      </c>
      <c r="D860" s="98" t="s">
        <v>106</v>
      </c>
      <c r="E860" s="115" t="s">
        <v>820</v>
      </c>
      <c r="F860" s="109">
        <v>37000000</v>
      </c>
      <c r="G860" s="9"/>
    </row>
    <row r="861" spans="1:7" ht="62" x14ac:dyDescent="0.35">
      <c r="A861" s="98">
        <v>11</v>
      </c>
      <c r="B861" s="115" t="s">
        <v>821</v>
      </c>
      <c r="C861" s="98" t="s">
        <v>804</v>
      </c>
      <c r="D861" s="116" t="s">
        <v>106</v>
      </c>
      <c r="E861" s="115" t="s">
        <v>804</v>
      </c>
      <c r="F861" s="109">
        <v>60000000</v>
      </c>
      <c r="G861" s="9"/>
    </row>
    <row r="862" spans="1:7" ht="31" x14ac:dyDescent="0.35">
      <c r="A862" s="98">
        <v>12</v>
      </c>
      <c r="B862" s="115" t="s">
        <v>822</v>
      </c>
      <c r="C862" s="98" t="s">
        <v>823</v>
      </c>
      <c r="D862" s="116" t="s">
        <v>106</v>
      </c>
      <c r="E862" s="115" t="s">
        <v>823</v>
      </c>
      <c r="F862" s="109">
        <v>6900000</v>
      </c>
      <c r="G862" s="9"/>
    </row>
    <row r="863" spans="1:7" ht="31" x14ac:dyDescent="0.35">
      <c r="A863" s="98">
        <v>13</v>
      </c>
      <c r="B863" s="115" t="s">
        <v>824</v>
      </c>
      <c r="C863" s="98" t="s">
        <v>809</v>
      </c>
      <c r="D863" s="98" t="s">
        <v>106</v>
      </c>
      <c r="E863" s="115" t="s">
        <v>809</v>
      </c>
      <c r="F863" s="117" t="s">
        <v>825</v>
      </c>
      <c r="G863" s="9"/>
    </row>
    <row r="864" spans="1:7" ht="46.5" x14ac:dyDescent="0.35">
      <c r="A864" s="98">
        <v>14</v>
      </c>
      <c r="B864" s="115" t="s">
        <v>826</v>
      </c>
      <c r="C864" s="98" t="s">
        <v>827</v>
      </c>
      <c r="D864" s="98" t="s">
        <v>106</v>
      </c>
      <c r="E864" s="115" t="s">
        <v>827</v>
      </c>
      <c r="F864" s="109">
        <v>44000000</v>
      </c>
      <c r="G864" s="9"/>
    </row>
    <row r="865" spans="1:7" ht="31" x14ac:dyDescent="0.35">
      <c r="A865" s="98">
        <v>15</v>
      </c>
      <c r="B865" s="98" t="s">
        <v>813</v>
      </c>
      <c r="C865" s="98" t="s">
        <v>814</v>
      </c>
      <c r="D865" s="116" t="s">
        <v>106</v>
      </c>
      <c r="E865" s="115" t="s">
        <v>814</v>
      </c>
      <c r="F865" s="109">
        <v>39000000</v>
      </c>
      <c r="G865" s="9"/>
    </row>
    <row r="866" spans="1:7" ht="46.5" x14ac:dyDescent="0.35">
      <c r="A866" s="98">
        <v>16</v>
      </c>
      <c r="B866" s="115" t="s">
        <v>815</v>
      </c>
      <c r="C866" s="98" t="s">
        <v>816</v>
      </c>
      <c r="D866" s="116" t="s">
        <v>106</v>
      </c>
      <c r="E866" s="98" t="s">
        <v>816</v>
      </c>
      <c r="F866" s="109">
        <v>10500000</v>
      </c>
      <c r="G866" s="9"/>
    </row>
    <row r="867" spans="1:7" ht="31" x14ac:dyDescent="0.35">
      <c r="A867" s="9">
        <v>17</v>
      </c>
      <c r="B867" s="10" t="s">
        <v>828</v>
      </c>
      <c r="C867" s="10" t="s">
        <v>829</v>
      </c>
      <c r="D867" s="10" t="s">
        <v>497</v>
      </c>
      <c r="E867" s="10" t="s">
        <v>830</v>
      </c>
      <c r="F867" s="12">
        <v>5657000</v>
      </c>
      <c r="G867" s="9"/>
    </row>
    <row r="868" spans="1:7" ht="31" x14ac:dyDescent="0.35">
      <c r="A868" s="9">
        <v>18</v>
      </c>
      <c r="B868" s="10" t="s">
        <v>828</v>
      </c>
      <c r="C868" s="10" t="s">
        <v>829</v>
      </c>
      <c r="D868" s="10" t="s">
        <v>497</v>
      </c>
      <c r="E868" s="10" t="s">
        <v>830</v>
      </c>
      <c r="F868" s="12">
        <v>1445000</v>
      </c>
      <c r="G868" s="9"/>
    </row>
    <row r="869" spans="1:7" ht="31" x14ac:dyDescent="0.35">
      <c r="A869" s="9">
        <v>19</v>
      </c>
      <c r="B869" s="10" t="s">
        <v>828</v>
      </c>
      <c r="C869" s="10" t="s">
        <v>829</v>
      </c>
      <c r="D869" s="10" t="s">
        <v>497</v>
      </c>
      <c r="E869" s="10" t="s">
        <v>830</v>
      </c>
      <c r="F869" s="12">
        <v>3219000</v>
      </c>
      <c r="G869" s="9"/>
    </row>
    <row r="870" spans="1:7" ht="31" x14ac:dyDescent="0.35">
      <c r="A870" s="9">
        <v>20</v>
      </c>
      <c r="B870" s="10" t="s">
        <v>828</v>
      </c>
      <c r="C870" s="10" t="s">
        <v>829</v>
      </c>
      <c r="D870" s="10" t="s">
        <v>497</v>
      </c>
      <c r="E870" s="10" t="s">
        <v>830</v>
      </c>
      <c r="F870" s="12">
        <v>2100000</v>
      </c>
      <c r="G870" s="9"/>
    </row>
    <row r="871" spans="1:7" ht="31" x14ac:dyDescent="0.35">
      <c r="A871" s="9">
        <v>21</v>
      </c>
      <c r="B871" s="10" t="s">
        <v>828</v>
      </c>
      <c r="C871" s="10" t="s">
        <v>829</v>
      </c>
      <c r="D871" s="10" t="s">
        <v>497</v>
      </c>
      <c r="E871" s="10" t="s">
        <v>830</v>
      </c>
      <c r="F871" s="12">
        <v>3527500</v>
      </c>
      <c r="G871" s="9"/>
    </row>
    <row r="872" spans="1:7" ht="31" x14ac:dyDescent="0.35">
      <c r="A872" s="9">
        <v>22</v>
      </c>
      <c r="B872" s="10" t="s">
        <v>828</v>
      </c>
      <c r="C872" s="10" t="s">
        <v>831</v>
      </c>
      <c r="D872" s="10" t="s">
        <v>497</v>
      </c>
      <c r="E872" s="10" t="s">
        <v>832</v>
      </c>
      <c r="F872" s="12">
        <v>36833700</v>
      </c>
      <c r="G872" s="9"/>
    </row>
    <row r="873" spans="1:7" ht="31" x14ac:dyDescent="0.35">
      <c r="A873" s="9">
        <v>23</v>
      </c>
      <c r="B873" s="10" t="s">
        <v>828</v>
      </c>
      <c r="C873" s="10" t="s">
        <v>833</v>
      </c>
      <c r="D873" s="10" t="s">
        <v>497</v>
      </c>
      <c r="E873" s="10" t="s">
        <v>834</v>
      </c>
      <c r="F873" s="12">
        <v>1800000</v>
      </c>
      <c r="G873" s="9"/>
    </row>
    <row r="874" spans="1:7" ht="31" x14ac:dyDescent="0.35">
      <c r="A874" s="9">
        <v>24</v>
      </c>
      <c r="B874" s="10" t="s">
        <v>828</v>
      </c>
      <c r="C874" s="10" t="s">
        <v>835</v>
      </c>
      <c r="D874" s="10" t="s">
        <v>497</v>
      </c>
      <c r="E874" s="10" t="s">
        <v>836</v>
      </c>
      <c r="F874" s="12">
        <v>12600000</v>
      </c>
      <c r="G874" s="9"/>
    </row>
    <row r="875" spans="1:7" ht="31" x14ac:dyDescent="0.35">
      <c r="A875" s="9">
        <v>25</v>
      </c>
      <c r="B875" s="10" t="s">
        <v>828</v>
      </c>
      <c r="C875" s="10" t="s">
        <v>837</v>
      </c>
      <c r="D875" s="10" t="s">
        <v>497</v>
      </c>
      <c r="E875" s="10" t="s">
        <v>838</v>
      </c>
      <c r="F875" s="12">
        <v>2460100</v>
      </c>
      <c r="G875" s="9"/>
    </row>
    <row r="876" spans="1:7" ht="31" x14ac:dyDescent="0.35">
      <c r="A876" s="9">
        <v>26</v>
      </c>
      <c r="B876" s="10" t="s">
        <v>828</v>
      </c>
      <c r="C876" s="10" t="s">
        <v>837</v>
      </c>
      <c r="D876" s="10" t="s">
        <v>497</v>
      </c>
      <c r="E876" s="10" t="s">
        <v>838</v>
      </c>
      <c r="F876" s="12">
        <v>5647600</v>
      </c>
      <c r="G876" s="9"/>
    </row>
    <row r="877" spans="1:7" ht="31" x14ac:dyDescent="0.35">
      <c r="A877" s="9">
        <v>27</v>
      </c>
      <c r="B877" s="10" t="s">
        <v>828</v>
      </c>
      <c r="C877" s="10" t="s">
        <v>839</v>
      </c>
      <c r="D877" s="10" t="s">
        <v>497</v>
      </c>
      <c r="E877" s="10" t="s">
        <v>840</v>
      </c>
      <c r="F877" s="12">
        <v>12330450</v>
      </c>
      <c r="G877" s="9"/>
    </row>
    <row r="878" spans="1:7" ht="31" x14ac:dyDescent="0.35">
      <c r="A878" s="9">
        <v>28</v>
      </c>
      <c r="B878" s="10" t="s">
        <v>828</v>
      </c>
      <c r="C878" s="10" t="s">
        <v>841</v>
      </c>
      <c r="D878" s="10" t="s">
        <v>497</v>
      </c>
      <c r="E878" s="10" t="s">
        <v>842</v>
      </c>
      <c r="F878" s="12">
        <v>90200000</v>
      </c>
      <c r="G878" s="9"/>
    </row>
    <row r="879" spans="1:7" ht="31" x14ac:dyDescent="0.35">
      <c r="A879" s="9">
        <v>29</v>
      </c>
      <c r="B879" s="10" t="s">
        <v>828</v>
      </c>
      <c r="C879" s="10" t="s">
        <v>843</v>
      </c>
      <c r="D879" s="10" t="s">
        <v>497</v>
      </c>
      <c r="E879" s="10" t="s">
        <v>843</v>
      </c>
      <c r="F879" s="12">
        <v>3420000</v>
      </c>
      <c r="G879" s="9"/>
    </row>
    <row r="880" spans="1:7" ht="31" x14ac:dyDescent="0.35">
      <c r="A880" s="9">
        <v>30</v>
      </c>
      <c r="B880" s="10" t="s">
        <v>828</v>
      </c>
      <c r="C880" s="10" t="s">
        <v>844</v>
      </c>
      <c r="D880" s="10" t="s">
        <v>497</v>
      </c>
      <c r="E880" s="10" t="s">
        <v>844</v>
      </c>
      <c r="F880" s="12">
        <v>1596000</v>
      </c>
      <c r="G880" s="9"/>
    </row>
    <row r="881" spans="1:7" ht="31" x14ac:dyDescent="0.35">
      <c r="A881" s="9">
        <v>31</v>
      </c>
      <c r="B881" s="10" t="s">
        <v>828</v>
      </c>
      <c r="C881" s="10" t="s">
        <v>845</v>
      </c>
      <c r="D881" s="10" t="s">
        <v>497</v>
      </c>
      <c r="E881" s="10" t="s">
        <v>845</v>
      </c>
      <c r="F881" s="12">
        <v>23261245.600000001</v>
      </c>
      <c r="G881" s="9"/>
    </row>
    <row r="882" spans="1:7" ht="31" x14ac:dyDescent="0.35">
      <c r="A882" s="9">
        <v>32</v>
      </c>
      <c r="B882" s="10" t="s">
        <v>828</v>
      </c>
      <c r="C882" s="10" t="s">
        <v>846</v>
      </c>
      <c r="D882" s="10" t="s">
        <v>497</v>
      </c>
      <c r="E882" s="10" t="s">
        <v>846</v>
      </c>
      <c r="F882" s="12">
        <v>165000</v>
      </c>
      <c r="G882" s="9"/>
    </row>
    <row r="883" spans="1:7" ht="31" x14ac:dyDescent="0.35">
      <c r="A883" s="9">
        <v>33</v>
      </c>
      <c r="B883" s="10" t="s">
        <v>828</v>
      </c>
      <c r="C883" s="10" t="s">
        <v>846</v>
      </c>
      <c r="D883" s="10" t="s">
        <v>497</v>
      </c>
      <c r="E883" s="10" t="s">
        <v>846</v>
      </c>
      <c r="F883" s="12">
        <v>630000</v>
      </c>
      <c r="G883" s="9"/>
    </row>
    <row r="884" spans="1:7" ht="31" x14ac:dyDescent="0.35">
      <c r="A884" s="9">
        <v>34</v>
      </c>
      <c r="B884" s="10" t="s">
        <v>828</v>
      </c>
      <c r="C884" s="10" t="s">
        <v>847</v>
      </c>
      <c r="D884" s="10" t="s">
        <v>497</v>
      </c>
      <c r="E884" s="10" t="s">
        <v>847</v>
      </c>
      <c r="F884" s="12">
        <v>2744000</v>
      </c>
      <c r="G884" s="9"/>
    </row>
    <row r="885" spans="1:7" ht="31" x14ac:dyDescent="0.35">
      <c r="A885" s="9">
        <v>35</v>
      </c>
      <c r="B885" s="10" t="s">
        <v>828</v>
      </c>
      <c r="C885" s="10" t="s">
        <v>848</v>
      </c>
      <c r="D885" s="10" t="s">
        <v>497</v>
      </c>
      <c r="E885" s="10" t="s">
        <v>848</v>
      </c>
      <c r="F885" s="12">
        <v>5955713.1900000004</v>
      </c>
      <c r="G885" s="9"/>
    </row>
    <row r="886" spans="1:7" ht="31" x14ac:dyDescent="0.35">
      <c r="A886" s="9">
        <v>36</v>
      </c>
      <c r="B886" s="10" t="s">
        <v>828</v>
      </c>
      <c r="C886" s="10" t="s">
        <v>835</v>
      </c>
      <c r="D886" s="10" t="s">
        <v>497</v>
      </c>
      <c r="E886" s="10" t="s">
        <v>835</v>
      </c>
      <c r="F886" s="12">
        <v>285000</v>
      </c>
      <c r="G886" s="9"/>
    </row>
    <row r="887" spans="1:7" ht="31" x14ac:dyDescent="0.35">
      <c r="A887" s="9">
        <v>37</v>
      </c>
      <c r="B887" s="10" t="s">
        <v>828</v>
      </c>
      <c r="C887" s="10" t="s">
        <v>849</v>
      </c>
      <c r="D887" s="10" t="s">
        <v>497</v>
      </c>
      <c r="E887" s="10" t="s">
        <v>849</v>
      </c>
      <c r="F887" s="12">
        <v>2300000</v>
      </c>
      <c r="G887" s="9"/>
    </row>
    <row r="888" spans="1:7" ht="31" x14ac:dyDescent="0.35">
      <c r="A888" s="9">
        <v>38</v>
      </c>
      <c r="B888" s="10" t="s">
        <v>828</v>
      </c>
      <c r="C888" s="10" t="s">
        <v>849</v>
      </c>
      <c r="D888" s="10" t="s">
        <v>497</v>
      </c>
      <c r="E888" s="10" t="s">
        <v>849</v>
      </c>
      <c r="F888" s="12">
        <v>2300000</v>
      </c>
      <c r="G888" s="9"/>
    </row>
    <row r="889" spans="1:7" ht="31" x14ac:dyDescent="0.35">
      <c r="A889" s="9">
        <v>39</v>
      </c>
      <c r="B889" s="10" t="s">
        <v>828</v>
      </c>
      <c r="C889" s="10" t="s">
        <v>849</v>
      </c>
      <c r="D889" s="10" t="s">
        <v>497</v>
      </c>
      <c r="E889" s="10" t="s">
        <v>849</v>
      </c>
      <c r="F889" s="12">
        <v>1600000</v>
      </c>
      <c r="G889" s="9"/>
    </row>
    <row r="890" spans="1:7" ht="31" x14ac:dyDescent="0.35">
      <c r="A890" s="9">
        <v>40</v>
      </c>
      <c r="B890" s="10" t="s">
        <v>828</v>
      </c>
      <c r="C890" s="10" t="s">
        <v>849</v>
      </c>
      <c r="D890" s="10" t="s">
        <v>497</v>
      </c>
      <c r="E890" s="10" t="s">
        <v>849</v>
      </c>
      <c r="F890" s="12" t="s">
        <v>850</v>
      </c>
      <c r="G890" s="9"/>
    </row>
    <row r="891" spans="1:7" ht="31" x14ac:dyDescent="0.35">
      <c r="A891" s="9">
        <v>41</v>
      </c>
      <c r="B891" s="10" t="s">
        <v>828</v>
      </c>
      <c r="C891" s="10" t="s">
        <v>849</v>
      </c>
      <c r="D891" s="10" t="s">
        <v>497</v>
      </c>
      <c r="E891" s="10" t="s">
        <v>849</v>
      </c>
      <c r="F891" s="12">
        <v>1600000</v>
      </c>
      <c r="G891" s="9"/>
    </row>
    <row r="892" spans="1:7" ht="31" x14ac:dyDescent="0.35">
      <c r="A892" s="9">
        <v>42</v>
      </c>
      <c r="B892" s="10" t="s">
        <v>828</v>
      </c>
      <c r="C892" s="10" t="s">
        <v>851</v>
      </c>
      <c r="D892" s="10" t="s">
        <v>497</v>
      </c>
      <c r="E892" s="10" t="s">
        <v>851</v>
      </c>
      <c r="F892" s="12">
        <v>7557038.9000000004</v>
      </c>
      <c r="G892" s="9"/>
    </row>
    <row r="893" spans="1:7" ht="31" x14ac:dyDescent="0.35">
      <c r="A893" s="9">
        <v>43</v>
      </c>
      <c r="B893" s="10" t="s">
        <v>828</v>
      </c>
      <c r="C893" s="10" t="s">
        <v>852</v>
      </c>
      <c r="D893" s="10" t="s">
        <v>497</v>
      </c>
      <c r="E893" s="10" t="s">
        <v>852</v>
      </c>
      <c r="F893" s="12">
        <v>3802400</v>
      </c>
      <c r="G893" s="9"/>
    </row>
    <row r="894" spans="1:7" ht="31" x14ac:dyDescent="0.35">
      <c r="A894" s="9">
        <v>44</v>
      </c>
      <c r="B894" s="10" t="s">
        <v>828</v>
      </c>
      <c r="C894" s="10" t="s">
        <v>852</v>
      </c>
      <c r="D894" s="10" t="s">
        <v>497</v>
      </c>
      <c r="E894" s="10" t="s">
        <v>852</v>
      </c>
      <c r="F894" s="12">
        <v>1617000</v>
      </c>
      <c r="G894" s="9"/>
    </row>
    <row r="895" spans="1:7" ht="31" x14ac:dyDescent="0.35">
      <c r="A895" s="9">
        <v>45</v>
      </c>
      <c r="B895" s="10" t="s">
        <v>828</v>
      </c>
      <c r="C895" s="10" t="s">
        <v>852</v>
      </c>
      <c r="D895" s="10" t="s">
        <v>497</v>
      </c>
      <c r="E895" s="10" t="s">
        <v>852</v>
      </c>
      <c r="F895" s="12">
        <v>397880</v>
      </c>
      <c r="G895" s="9"/>
    </row>
    <row r="896" spans="1:7" ht="31" x14ac:dyDescent="0.35">
      <c r="A896" s="9">
        <v>46</v>
      </c>
      <c r="B896" s="10" t="s">
        <v>828</v>
      </c>
      <c r="C896" s="10" t="s">
        <v>853</v>
      </c>
      <c r="D896" s="10" t="s">
        <v>497</v>
      </c>
      <c r="E896" s="10" t="s">
        <v>853</v>
      </c>
      <c r="F896" s="12">
        <v>47983760</v>
      </c>
      <c r="G896" s="9"/>
    </row>
    <row r="897" spans="1:7" ht="31" x14ac:dyDescent="0.35">
      <c r="A897" s="9">
        <v>47</v>
      </c>
      <c r="B897" s="10" t="s">
        <v>828</v>
      </c>
      <c r="C897" s="10" t="s">
        <v>854</v>
      </c>
      <c r="D897" s="10" t="s">
        <v>497</v>
      </c>
      <c r="E897" s="10" t="s">
        <v>854</v>
      </c>
      <c r="F897" s="12">
        <v>390000</v>
      </c>
      <c r="G897" s="9"/>
    </row>
    <row r="898" spans="1:7" ht="46.5" x14ac:dyDescent="0.35">
      <c r="A898" s="9">
        <v>48</v>
      </c>
      <c r="B898" s="10" t="s">
        <v>828</v>
      </c>
      <c r="C898" s="10" t="s">
        <v>855</v>
      </c>
      <c r="D898" s="10" t="s">
        <v>497</v>
      </c>
      <c r="E898" s="10" t="s">
        <v>855</v>
      </c>
      <c r="F898" s="12">
        <v>8576135.5899999999</v>
      </c>
      <c r="G898" s="9"/>
    </row>
    <row r="899" spans="1:7" ht="46.5" x14ac:dyDescent="0.35">
      <c r="A899" s="9">
        <v>49</v>
      </c>
      <c r="B899" s="10" t="s">
        <v>828</v>
      </c>
      <c r="C899" s="10" t="s">
        <v>855</v>
      </c>
      <c r="D899" s="10" t="s">
        <v>497</v>
      </c>
      <c r="E899" s="10" t="s">
        <v>855</v>
      </c>
      <c r="F899" s="12">
        <v>8576135.5899999999</v>
      </c>
      <c r="G899" s="9"/>
    </row>
    <row r="900" spans="1:7" ht="31" x14ac:dyDescent="0.35">
      <c r="A900" s="9">
        <v>50</v>
      </c>
      <c r="B900" s="10" t="s">
        <v>828</v>
      </c>
      <c r="C900" s="10" t="s">
        <v>856</v>
      </c>
      <c r="D900" s="10" t="s">
        <v>497</v>
      </c>
      <c r="E900" s="10" t="s">
        <v>856</v>
      </c>
      <c r="F900" s="12">
        <v>17152271.190000001</v>
      </c>
      <c r="G900" s="9"/>
    </row>
    <row r="901" spans="1:7" ht="31" x14ac:dyDescent="0.35">
      <c r="A901" s="9">
        <v>51</v>
      </c>
      <c r="B901" s="10" t="s">
        <v>828</v>
      </c>
      <c r="C901" s="10" t="s">
        <v>857</v>
      </c>
      <c r="D901" s="10" t="s">
        <v>497</v>
      </c>
      <c r="E901" s="10" t="s">
        <v>857</v>
      </c>
      <c r="F901" s="12">
        <v>229320</v>
      </c>
      <c r="G901" s="9"/>
    </row>
    <row r="902" spans="1:7" ht="31" x14ac:dyDescent="0.35">
      <c r="A902" s="9">
        <v>52</v>
      </c>
      <c r="B902" s="10" t="s">
        <v>828</v>
      </c>
      <c r="C902" s="10" t="s">
        <v>858</v>
      </c>
      <c r="D902" s="10" t="s">
        <v>497</v>
      </c>
      <c r="E902" s="10" t="s">
        <v>858</v>
      </c>
      <c r="F902" s="22">
        <v>8948772</v>
      </c>
      <c r="G902" s="9"/>
    </row>
    <row r="903" spans="1:7" ht="31" x14ac:dyDescent="0.35">
      <c r="A903" s="9">
        <v>53</v>
      </c>
      <c r="B903" s="10" t="s">
        <v>828</v>
      </c>
      <c r="C903" s="10" t="s">
        <v>858</v>
      </c>
      <c r="D903" s="10" t="s">
        <v>497</v>
      </c>
      <c r="E903" s="10" t="s">
        <v>858</v>
      </c>
      <c r="F903" s="12">
        <v>52448800</v>
      </c>
      <c r="G903" s="9"/>
    </row>
    <row r="904" spans="1:7" ht="31" x14ac:dyDescent="0.35">
      <c r="A904" s="9">
        <v>54</v>
      </c>
      <c r="B904" s="10" t="s">
        <v>828</v>
      </c>
      <c r="C904" s="10" t="s">
        <v>859</v>
      </c>
      <c r="D904" s="10" t="s">
        <v>497</v>
      </c>
      <c r="E904" s="10" t="s">
        <v>859</v>
      </c>
      <c r="F904" s="12">
        <v>21285600</v>
      </c>
      <c r="G904" s="9"/>
    </row>
    <row r="905" spans="1:7" ht="31" x14ac:dyDescent="0.35">
      <c r="A905" s="9">
        <v>55</v>
      </c>
      <c r="B905" s="10" t="s">
        <v>828</v>
      </c>
      <c r="C905" s="10" t="s">
        <v>860</v>
      </c>
      <c r="D905" s="10" t="s">
        <v>497</v>
      </c>
      <c r="E905" s="10" t="s">
        <v>860</v>
      </c>
      <c r="F905" s="12">
        <v>6978530.5099999998</v>
      </c>
      <c r="G905" s="9"/>
    </row>
    <row r="906" spans="1:7" ht="31" x14ac:dyDescent="0.35">
      <c r="A906" s="9">
        <v>56</v>
      </c>
      <c r="B906" s="10" t="s">
        <v>828</v>
      </c>
      <c r="C906" s="10" t="s">
        <v>860</v>
      </c>
      <c r="D906" s="10" t="s">
        <v>497</v>
      </c>
      <c r="E906" s="10" t="s">
        <v>860</v>
      </c>
      <c r="F906" s="12">
        <v>10690088</v>
      </c>
      <c r="G906" s="9"/>
    </row>
    <row r="907" spans="1:7" ht="31" x14ac:dyDescent="0.35">
      <c r="A907" s="9">
        <v>57</v>
      </c>
      <c r="B907" s="10" t="s">
        <v>828</v>
      </c>
      <c r="C907" s="10" t="s">
        <v>860</v>
      </c>
      <c r="D907" s="10" t="s">
        <v>497</v>
      </c>
      <c r="E907" s="10" t="s">
        <v>860</v>
      </c>
      <c r="F907" s="12">
        <v>13581530.51</v>
      </c>
      <c r="G907" s="9"/>
    </row>
    <row r="908" spans="1:7" ht="31" x14ac:dyDescent="0.35">
      <c r="A908" s="9">
        <v>58</v>
      </c>
      <c r="B908" s="10" t="s">
        <v>828</v>
      </c>
      <c r="C908" s="10" t="s">
        <v>860</v>
      </c>
      <c r="D908" s="10" t="s">
        <v>497</v>
      </c>
      <c r="E908" s="10" t="s">
        <v>860</v>
      </c>
      <c r="F908" s="12">
        <v>13823759.32</v>
      </c>
      <c r="G908" s="9"/>
    </row>
    <row r="909" spans="1:7" ht="31" x14ac:dyDescent="0.35">
      <c r="A909" s="9">
        <v>59</v>
      </c>
      <c r="B909" s="10" t="s">
        <v>828</v>
      </c>
      <c r="C909" s="10" t="s">
        <v>860</v>
      </c>
      <c r="D909" s="10" t="s">
        <v>497</v>
      </c>
      <c r="E909" s="10" t="s">
        <v>860</v>
      </c>
      <c r="F909" s="12">
        <v>38142028.810000002</v>
      </c>
      <c r="G909" s="9"/>
    </row>
    <row r="910" spans="1:7" ht="31" x14ac:dyDescent="0.35">
      <c r="A910" s="9">
        <v>60</v>
      </c>
      <c r="B910" s="10" t="s">
        <v>828</v>
      </c>
      <c r="C910" s="10" t="s">
        <v>860</v>
      </c>
      <c r="D910" s="10" t="s">
        <v>497</v>
      </c>
      <c r="E910" s="10" t="s">
        <v>860</v>
      </c>
      <c r="F910" s="12">
        <v>58114918.640000001</v>
      </c>
      <c r="G910" s="9"/>
    </row>
    <row r="911" spans="1:7" ht="31" x14ac:dyDescent="0.35">
      <c r="A911" s="9">
        <v>61</v>
      </c>
      <c r="B911" s="10" t="s">
        <v>828</v>
      </c>
      <c r="C911" s="10" t="s">
        <v>861</v>
      </c>
      <c r="D911" s="10" t="s">
        <v>497</v>
      </c>
      <c r="E911" s="10" t="s">
        <v>861</v>
      </c>
      <c r="F911" s="12">
        <v>55000</v>
      </c>
      <c r="G911" s="9"/>
    </row>
    <row r="912" spans="1:7" ht="31" x14ac:dyDescent="0.35">
      <c r="A912" s="9">
        <v>62</v>
      </c>
      <c r="B912" s="10" t="s">
        <v>828</v>
      </c>
      <c r="C912" s="10" t="s">
        <v>861</v>
      </c>
      <c r="D912" s="10" t="s">
        <v>497</v>
      </c>
      <c r="E912" s="10" t="s">
        <v>861</v>
      </c>
      <c r="F912" s="12">
        <v>79160</v>
      </c>
      <c r="G912" s="9"/>
    </row>
    <row r="913" spans="1:7" ht="31" x14ac:dyDescent="0.35">
      <c r="A913" s="9">
        <v>63</v>
      </c>
      <c r="B913" s="10" t="s">
        <v>828</v>
      </c>
      <c r="C913" s="10" t="s">
        <v>861</v>
      </c>
      <c r="D913" s="10" t="s">
        <v>497</v>
      </c>
      <c r="E913" s="10" t="s">
        <v>861</v>
      </c>
      <c r="F913" s="12">
        <v>175000</v>
      </c>
      <c r="G913" s="9"/>
    </row>
    <row r="914" spans="1:7" ht="31" x14ac:dyDescent="0.35">
      <c r="A914" s="9">
        <v>64</v>
      </c>
      <c r="B914" s="10" t="s">
        <v>828</v>
      </c>
      <c r="C914" s="10" t="s">
        <v>861</v>
      </c>
      <c r="D914" s="10" t="s">
        <v>497</v>
      </c>
      <c r="E914" s="10" t="s">
        <v>861</v>
      </c>
      <c r="F914" s="12">
        <v>180000</v>
      </c>
      <c r="G914" s="9"/>
    </row>
    <row r="915" spans="1:7" ht="31" x14ac:dyDescent="0.35">
      <c r="A915" s="9">
        <v>65</v>
      </c>
      <c r="B915" s="10" t="s">
        <v>828</v>
      </c>
      <c r="C915" s="10" t="s">
        <v>849</v>
      </c>
      <c r="D915" s="10" t="s">
        <v>497</v>
      </c>
      <c r="E915" s="10" t="s">
        <v>849</v>
      </c>
      <c r="F915" s="12">
        <v>1600000</v>
      </c>
      <c r="G915" s="9"/>
    </row>
    <row r="916" spans="1:7" ht="31" x14ac:dyDescent="0.35">
      <c r="A916" s="9">
        <v>66</v>
      </c>
      <c r="B916" s="10" t="s">
        <v>828</v>
      </c>
      <c r="C916" s="10" t="s">
        <v>849</v>
      </c>
      <c r="D916" s="10" t="s">
        <v>497</v>
      </c>
      <c r="E916" s="10" t="s">
        <v>849</v>
      </c>
      <c r="F916" s="12">
        <v>1600000</v>
      </c>
      <c r="G916" s="9"/>
    </row>
    <row r="917" spans="1:7" ht="31" x14ac:dyDescent="0.35">
      <c r="A917" s="9">
        <v>67</v>
      </c>
      <c r="B917" s="10" t="s">
        <v>828</v>
      </c>
      <c r="C917" s="10" t="s">
        <v>849</v>
      </c>
      <c r="D917" s="10" t="s">
        <v>497</v>
      </c>
      <c r="E917" s="10" t="s">
        <v>849</v>
      </c>
      <c r="F917" s="12">
        <v>1600000</v>
      </c>
      <c r="G917" s="9"/>
    </row>
    <row r="918" spans="1:7" ht="31" x14ac:dyDescent="0.35">
      <c r="A918" s="9">
        <v>68</v>
      </c>
      <c r="B918" s="10" t="s">
        <v>828</v>
      </c>
      <c r="C918" s="10" t="s">
        <v>849</v>
      </c>
      <c r="D918" s="10" t="s">
        <v>497</v>
      </c>
      <c r="E918" s="10" t="s">
        <v>849</v>
      </c>
      <c r="F918" s="12">
        <v>1600000</v>
      </c>
      <c r="G918" s="9"/>
    </row>
    <row r="919" spans="1:7" ht="31" x14ac:dyDescent="0.35">
      <c r="A919" s="9">
        <v>69</v>
      </c>
      <c r="B919" s="10" t="s">
        <v>828</v>
      </c>
      <c r="C919" s="10" t="s">
        <v>849</v>
      </c>
      <c r="D919" s="10" t="s">
        <v>497</v>
      </c>
      <c r="E919" s="10" t="s">
        <v>849</v>
      </c>
      <c r="F919" s="12">
        <v>2100000</v>
      </c>
      <c r="G919" s="9"/>
    </row>
    <row r="920" spans="1:7" ht="31" x14ac:dyDescent="0.35">
      <c r="A920" s="9">
        <v>70</v>
      </c>
      <c r="B920" s="10" t="s">
        <v>828</v>
      </c>
      <c r="C920" s="10" t="s">
        <v>849</v>
      </c>
      <c r="D920" s="10" t="s">
        <v>497</v>
      </c>
      <c r="E920" s="10" t="s">
        <v>849</v>
      </c>
      <c r="F920" s="12">
        <v>2300000</v>
      </c>
      <c r="G920" s="9"/>
    </row>
    <row r="921" spans="1:7" ht="31" x14ac:dyDescent="0.35">
      <c r="A921" s="9">
        <v>71</v>
      </c>
      <c r="B921" s="10" t="s">
        <v>828</v>
      </c>
      <c r="C921" s="10" t="s">
        <v>849</v>
      </c>
      <c r="D921" s="10" t="s">
        <v>497</v>
      </c>
      <c r="E921" s="10" t="s">
        <v>849</v>
      </c>
      <c r="F921" s="12">
        <v>2300000</v>
      </c>
      <c r="G921" s="9"/>
    </row>
    <row r="922" spans="1:7" s="34" customFormat="1" x14ac:dyDescent="0.35">
      <c r="A922" s="382" t="s">
        <v>1633</v>
      </c>
      <c r="B922" s="382"/>
      <c r="C922" s="382"/>
      <c r="D922" s="382"/>
      <c r="E922" s="382"/>
      <c r="F922" s="85">
        <f>SUM(F851:F921)</f>
        <v>881356437.85000026</v>
      </c>
      <c r="G922" s="74"/>
    </row>
    <row r="923" spans="1:7" x14ac:dyDescent="0.35">
      <c r="A923" s="383" t="s">
        <v>862</v>
      </c>
      <c r="B923" s="383"/>
      <c r="C923" s="383"/>
      <c r="D923" s="383"/>
      <c r="E923" s="383"/>
      <c r="F923" s="113"/>
      <c r="G923" s="60"/>
    </row>
    <row r="924" spans="1:7" ht="31" x14ac:dyDescent="0.35">
      <c r="A924" s="23">
        <v>1</v>
      </c>
      <c r="B924" s="24" t="s">
        <v>863</v>
      </c>
      <c r="C924" s="31" t="s">
        <v>864</v>
      </c>
      <c r="D924" s="25" t="s">
        <v>865</v>
      </c>
      <c r="E924" s="31" t="s">
        <v>864</v>
      </c>
      <c r="F924" s="26">
        <v>2855000</v>
      </c>
      <c r="G924" s="9"/>
    </row>
    <row r="925" spans="1:7" ht="31" x14ac:dyDescent="0.35">
      <c r="A925" s="23">
        <v>2</v>
      </c>
      <c r="B925" s="24" t="s">
        <v>866</v>
      </c>
      <c r="C925" s="31" t="s">
        <v>867</v>
      </c>
      <c r="D925" s="25" t="s">
        <v>865</v>
      </c>
      <c r="E925" s="31" t="s">
        <v>867</v>
      </c>
      <c r="F925" s="26">
        <v>8000000</v>
      </c>
      <c r="G925" s="9"/>
    </row>
    <row r="926" spans="1:7" ht="31" x14ac:dyDescent="0.35">
      <c r="A926" s="23">
        <v>3</v>
      </c>
      <c r="B926" s="24" t="s">
        <v>868</v>
      </c>
      <c r="C926" s="31" t="s">
        <v>864</v>
      </c>
      <c r="D926" s="25" t="s">
        <v>865</v>
      </c>
      <c r="E926" s="31" t="s">
        <v>864</v>
      </c>
      <c r="F926" s="26">
        <v>1584000</v>
      </c>
      <c r="G926" s="9"/>
    </row>
    <row r="927" spans="1:7" ht="46.5" x14ac:dyDescent="0.35">
      <c r="A927" s="23">
        <v>4</v>
      </c>
      <c r="B927" s="24" t="s">
        <v>869</v>
      </c>
      <c r="C927" s="32" t="s">
        <v>870</v>
      </c>
      <c r="D927" s="25" t="s">
        <v>865</v>
      </c>
      <c r="E927" s="32" t="s">
        <v>870</v>
      </c>
      <c r="F927" s="26">
        <v>800000</v>
      </c>
      <c r="G927" s="9"/>
    </row>
    <row r="928" spans="1:7" ht="31" x14ac:dyDescent="0.35">
      <c r="A928" s="23">
        <v>5</v>
      </c>
      <c r="B928" s="24" t="s">
        <v>871</v>
      </c>
      <c r="C928" s="32" t="s">
        <v>872</v>
      </c>
      <c r="D928" s="25" t="s">
        <v>865</v>
      </c>
      <c r="E928" s="32" t="s">
        <v>872</v>
      </c>
      <c r="F928" s="26">
        <v>1500000</v>
      </c>
      <c r="G928" s="9"/>
    </row>
    <row r="929" spans="1:7" ht="31" x14ac:dyDescent="0.35">
      <c r="A929" s="23">
        <v>6</v>
      </c>
      <c r="B929" s="27" t="s">
        <v>873</v>
      </c>
      <c r="C929" s="32" t="s">
        <v>874</v>
      </c>
      <c r="D929" s="25" t="s">
        <v>865</v>
      </c>
      <c r="E929" s="32" t="s">
        <v>874</v>
      </c>
      <c r="F929" s="26">
        <v>8600000</v>
      </c>
      <c r="G929" s="9"/>
    </row>
    <row r="930" spans="1:7" x14ac:dyDescent="0.35">
      <c r="A930" s="23">
        <v>7</v>
      </c>
      <c r="B930" s="24" t="s">
        <v>875</v>
      </c>
      <c r="C930" s="32" t="s">
        <v>876</v>
      </c>
      <c r="D930" s="25" t="s">
        <v>865</v>
      </c>
      <c r="E930" s="32" t="s">
        <v>876</v>
      </c>
      <c r="F930" s="26">
        <v>48800000</v>
      </c>
      <c r="G930" s="9"/>
    </row>
    <row r="931" spans="1:7" ht="93" x14ac:dyDescent="0.35">
      <c r="A931" s="23">
        <v>8</v>
      </c>
      <c r="B931" s="24" t="s">
        <v>877</v>
      </c>
      <c r="C931" s="32" t="s">
        <v>876</v>
      </c>
      <c r="D931" s="25" t="s">
        <v>865</v>
      </c>
      <c r="E931" s="32" t="s">
        <v>876</v>
      </c>
      <c r="F931" s="28">
        <v>9403480</v>
      </c>
      <c r="G931" s="9"/>
    </row>
    <row r="932" spans="1:7" ht="31" x14ac:dyDescent="0.35">
      <c r="A932" s="23">
        <v>9</v>
      </c>
      <c r="B932" s="24" t="s">
        <v>863</v>
      </c>
      <c r="C932" s="32" t="s">
        <v>876</v>
      </c>
      <c r="D932" s="25" t="s">
        <v>865</v>
      </c>
      <c r="E932" s="32" t="s">
        <v>876</v>
      </c>
      <c r="F932" s="26">
        <v>3900000</v>
      </c>
      <c r="G932" s="9"/>
    </row>
    <row r="933" spans="1:7" x14ac:dyDescent="0.35">
      <c r="A933" s="23">
        <v>10</v>
      </c>
      <c r="B933" s="24" t="s">
        <v>878</v>
      </c>
      <c r="C933" s="32" t="s">
        <v>879</v>
      </c>
      <c r="D933" s="25" t="s">
        <v>865</v>
      </c>
      <c r="E933" s="32" t="s">
        <v>879</v>
      </c>
      <c r="F933" s="26">
        <v>7348936</v>
      </c>
      <c r="G933" s="9"/>
    </row>
    <row r="934" spans="1:7" x14ac:dyDescent="0.35">
      <c r="A934" s="23">
        <v>11</v>
      </c>
      <c r="B934" s="24" t="s">
        <v>880</v>
      </c>
      <c r="C934" s="32" t="s">
        <v>881</v>
      </c>
      <c r="D934" s="25" t="s">
        <v>865</v>
      </c>
      <c r="E934" s="32" t="s">
        <v>881</v>
      </c>
      <c r="F934" s="26">
        <v>11070000</v>
      </c>
      <c r="G934" s="9"/>
    </row>
    <row r="935" spans="1:7" ht="31" x14ac:dyDescent="0.35">
      <c r="A935" s="23">
        <v>12</v>
      </c>
      <c r="B935" s="24" t="s">
        <v>882</v>
      </c>
      <c r="C935" s="32" t="s">
        <v>883</v>
      </c>
      <c r="D935" s="25" t="s">
        <v>865</v>
      </c>
      <c r="E935" s="32" t="s">
        <v>883</v>
      </c>
      <c r="F935" s="26">
        <v>3380000</v>
      </c>
      <c r="G935" s="9"/>
    </row>
    <row r="936" spans="1:7" x14ac:dyDescent="0.35">
      <c r="A936" s="23">
        <v>13</v>
      </c>
      <c r="B936" s="24" t="s">
        <v>884</v>
      </c>
      <c r="C936" s="32" t="s">
        <v>656</v>
      </c>
      <c r="D936" s="25" t="s">
        <v>865</v>
      </c>
      <c r="E936" s="32" t="s">
        <v>656</v>
      </c>
      <c r="F936" s="26">
        <v>20766994</v>
      </c>
      <c r="G936" s="9"/>
    </row>
    <row r="937" spans="1:7" ht="31" x14ac:dyDescent="0.35">
      <c r="A937" s="23">
        <v>14</v>
      </c>
      <c r="B937" s="24" t="s">
        <v>885</v>
      </c>
      <c r="C937" s="32" t="s">
        <v>870</v>
      </c>
      <c r="D937" s="25" t="s">
        <v>865</v>
      </c>
      <c r="E937" s="32" t="s">
        <v>870</v>
      </c>
      <c r="F937" s="26">
        <v>1500000</v>
      </c>
      <c r="G937" s="9"/>
    </row>
    <row r="938" spans="1:7" x14ac:dyDescent="0.35">
      <c r="A938" s="23">
        <v>15</v>
      </c>
      <c r="B938" s="24" t="s">
        <v>886</v>
      </c>
      <c r="C938" s="31" t="s">
        <v>887</v>
      </c>
      <c r="D938" s="25" t="s">
        <v>865</v>
      </c>
      <c r="E938" s="31" t="s">
        <v>887</v>
      </c>
      <c r="F938" s="26">
        <v>19860000</v>
      </c>
      <c r="G938" s="9"/>
    </row>
    <row r="939" spans="1:7" x14ac:dyDescent="0.35">
      <c r="A939" s="23">
        <v>16</v>
      </c>
      <c r="B939" s="24" t="s">
        <v>888</v>
      </c>
      <c r="C939" s="31" t="s">
        <v>879</v>
      </c>
      <c r="D939" s="25" t="s">
        <v>865</v>
      </c>
      <c r="E939" s="31" t="s">
        <v>879</v>
      </c>
      <c r="F939" s="26">
        <v>3500000</v>
      </c>
      <c r="G939" s="9"/>
    </row>
    <row r="940" spans="1:7" x14ac:dyDescent="0.35">
      <c r="A940" s="23">
        <v>17</v>
      </c>
      <c r="B940" s="24" t="s">
        <v>880</v>
      </c>
      <c r="C940" s="31" t="s">
        <v>889</v>
      </c>
      <c r="D940" s="25" t="s">
        <v>865</v>
      </c>
      <c r="E940" s="31" t="s">
        <v>889</v>
      </c>
      <c r="F940" s="26">
        <v>8200000</v>
      </c>
      <c r="G940" s="9"/>
    </row>
    <row r="941" spans="1:7" x14ac:dyDescent="0.35">
      <c r="A941" s="23">
        <v>18</v>
      </c>
      <c r="B941" s="24" t="s">
        <v>890</v>
      </c>
      <c r="C941" s="31" t="s">
        <v>867</v>
      </c>
      <c r="D941" s="25" t="s">
        <v>865</v>
      </c>
      <c r="E941" s="31" t="s">
        <v>867</v>
      </c>
      <c r="F941" s="26">
        <v>4000000</v>
      </c>
      <c r="G941" s="9"/>
    </row>
    <row r="942" spans="1:7" ht="62" x14ac:dyDescent="0.35">
      <c r="A942" s="23">
        <v>19</v>
      </c>
      <c r="B942" s="24" t="s">
        <v>891</v>
      </c>
      <c r="C942" s="31" t="s">
        <v>883</v>
      </c>
      <c r="D942" s="25" t="s">
        <v>865</v>
      </c>
      <c r="E942" s="33" t="s">
        <v>883</v>
      </c>
      <c r="F942" s="26">
        <v>6705000</v>
      </c>
      <c r="G942" s="9"/>
    </row>
    <row r="943" spans="1:7" ht="46.5" x14ac:dyDescent="0.35">
      <c r="A943" s="23">
        <v>20</v>
      </c>
      <c r="B943" s="24" t="s">
        <v>892</v>
      </c>
      <c r="C943" s="31" t="s">
        <v>864</v>
      </c>
      <c r="D943" s="25" t="s">
        <v>865</v>
      </c>
      <c r="E943" s="33" t="s">
        <v>864</v>
      </c>
      <c r="F943" s="26">
        <v>5100000</v>
      </c>
      <c r="G943" s="9"/>
    </row>
    <row r="944" spans="1:7" ht="31" x14ac:dyDescent="0.35">
      <c r="A944" s="23">
        <v>21</v>
      </c>
      <c r="B944" s="24" t="s">
        <v>893</v>
      </c>
      <c r="C944" s="31" t="s">
        <v>894</v>
      </c>
      <c r="D944" s="25" t="s">
        <v>865</v>
      </c>
      <c r="E944" s="33" t="s">
        <v>894</v>
      </c>
      <c r="F944" s="26">
        <v>3400000</v>
      </c>
      <c r="G944" s="9"/>
    </row>
    <row r="945" spans="1:7" ht="31" x14ac:dyDescent="0.35">
      <c r="A945" s="9">
        <v>22</v>
      </c>
      <c r="B945" s="10" t="s">
        <v>895</v>
      </c>
      <c r="C945" s="10" t="s">
        <v>896</v>
      </c>
      <c r="D945" s="10" t="s">
        <v>497</v>
      </c>
      <c r="E945" s="10" t="s">
        <v>896</v>
      </c>
      <c r="F945" s="12">
        <v>28870942</v>
      </c>
      <c r="G945" s="9"/>
    </row>
    <row r="946" spans="1:7" ht="31" x14ac:dyDescent="0.35">
      <c r="A946" s="9">
        <v>23</v>
      </c>
      <c r="B946" s="10" t="s">
        <v>895</v>
      </c>
      <c r="C946" s="10" t="s">
        <v>799</v>
      </c>
      <c r="D946" s="10" t="s">
        <v>497</v>
      </c>
      <c r="E946" s="10" t="s">
        <v>799</v>
      </c>
      <c r="F946" s="12">
        <v>33325817</v>
      </c>
      <c r="G946" s="9"/>
    </row>
    <row r="947" spans="1:7" ht="31" x14ac:dyDescent="0.35">
      <c r="A947" s="9">
        <v>24</v>
      </c>
      <c r="B947" s="10" t="s">
        <v>895</v>
      </c>
      <c r="C947" s="10" t="s">
        <v>897</v>
      </c>
      <c r="D947" s="10" t="s">
        <v>497</v>
      </c>
      <c r="E947" s="10" t="s">
        <v>897</v>
      </c>
      <c r="F947" s="12">
        <v>79414000</v>
      </c>
      <c r="G947" s="9"/>
    </row>
    <row r="948" spans="1:7" ht="31" x14ac:dyDescent="0.35">
      <c r="A948" s="9">
        <v>25</v>
      </c>
      <c r="B948" s="10" t="s">
        <v>895</v>
      </c>
      <c r="C948" s="10" t="s">
        <v>898</v>
      </c>
      <c r="D948" s="10" t="s">
        <v>497</v>
      </c>
      <c r="E948" s="10" t="s">
        <v>898</v>
      </c>
      <c r="F948" s="12">
        <v>6270000</v>
      </c>
      <c r="G948" s="9"/>
    </row>
    <row r="949" spans="1:7" ht="31" x14ac:dyDescent="0.35">
      <c r="A949" s="9">
        <v>26</v>
      </c>
      <c r="B949" s="10" t="s">
        <v>895</v>
      </c>
      <c r="C949" s="10" t="s">
        <v>899</v>
      </c>
      <c r="D949" s="10" t="s">
        <v>497</v>
      </c>
      <c r="E949" s="10" t="s">
        <v>899</v>
      </c>
      <c r="F949" s="12">
        <v>36833700</v>
      </c>
      <c r="G949" s="9"/>
    </row>
    <row r="950" spans="1:7" ht="31" x14ac:dyDescent="0.35">
      <c r="A950" s="9">
        <v>27</v>
      </c>
      <c r="B950" s="10" t="s">
        <v>895</v>
      </c>
      <c r="C950" s="10" t="s">
        <v>900</v>
      </c>
      <c r="D950" s="10" t="s">
        <v>497</v>
      </c>
      <c r="E950" s="10" t="s">
        <v>900</v>
      </c>
      <c r="F950" s="12">
        <v>24100500</v>
      </c>
      <c r="G950" s="9"/>
    </row>
    <row r="951" spans="1:7" ht="31" x14ac:dyDescent="0.35">
      <c r="A951" s="9">
        <v>28</v>
      </c>
      <c r="B951" s="10" t="s">
        <v>895</v>
      </c>
      <c r="C951" s="10" t="s">
        <v>900</v>
      </c>
      <c r="D951" s="10" t="s">
        <v>497</v>
      </c>
      <c r="E951" s="10" t="s">
        <v>900</v>
      </c>
      <c r="F951" s="12">
        <v>71013000</v>
      </c>
      <c r="G951" s="9"/>
    </row>
    <row r="952" spans="1:7" ht="31" x14ac:dyDescent="0.35">
      <c r="A952" s="9">
        <v>29</v>
      </c>
      <c r="B952" s="10" t="s">
        <v>895</v>
      </c>
      <c r="C952" s="10" t="s">
        <v>900</v>
      </c>
      <c r="D952" s="10" t="s">
        <v>497</v>
      </c>
      <c r="E952" s="10" t="s">
        <v>900</v>
      </c>
      <c r="F952" s="12">
        <v>48640500</v>
      </c>
      <c r="G952" s="9"/>
    </row>
    <row r="953" spans="1:7" ht="31" x14ac:dyDescent="0.35">
      <c r="A953" s="9">
        <v>30</v>
      </c>
      <c r="B953" s="10" t="s">
        <v>895</v>
      </c>
      <c r="C953" s="10" t="s">
        <v>900</v>
      </c>
      <c r="D953" s="10" t="s">
        <v>497</v>
      </c>
      <c r="E953" s="10" t="s">
        <v>900</v>
      </c>
      <c r="F953" s="12">
        <v>3091000</v>
      </c>
      <c r="G953" s="9"/>
    </row>
    <row r="954" spans="1:7" ht="31" x14ac:dyDescent="0.35">
      <c r="A954" s="9">
        <v>31</v>
      </c>
      <c r="B954" s="10" t="s">
        <v>895</v>
      </c>
      <c r="C954" s="10" t="s">
        <v>900</v>
      </c>
      <c r="D954" s="10" t="s">
        <v>497</v>
      </c>
      <c r="E954" s="10" t="s">
        <v>900</v>
      </c>
      <c r="F954" s="12">
        <v>16450000</v>
      </c>
      <c r="G954" s="9"/>
    </row>
    <row r="955" spans="1:7" ht="31" x14ac:dyDescent="0.35">
      <c r="A955" s="9">
        <v>32</v>
      </c>
      <c r="B955" s="10" t="s">
        <v>895</v>
      </c>
      <c r="C955" s="10" t="s">
        <v>900</v>
      </c>
      <c r="D955" s="10" t="s">
        <v>497</v>
      </c>
      <c r="E955" s="10" t="s">
        <v>900</v>
      </c>
      <c r="F955" s="12">
        <v>120839500</v>
      </c>
      <c r="G955" s="9"/>
    </row>
    <row r="956" spans="1:7" ht="31" x14ac:dyDescent="0.35">
      <c r="A956" s="9">
        <v>33</v>
      </c>
      <c r="B956" s="10" t="s">
        <v>895</v>
      </c>
      <c r="C956" s="10" t="s">
        <v>900</v>
      </c>
      <c r="D956" s="10" t="s">
        <v>497</v>
      </c>
      <c r="E956" s="10" t="s">
        <v>900</v>
      </c>
      <c r="F956" s="12">
        <v>24653750</v>
      </c>
      <c r="G956" s="9"/>
    </row>
    <row r="957" spans="1:7" ht="31" x14ac:dyDescent="0.35">
      <c r="A957" s="9">
        <v>34</v>
      </c>
      <c r="B957" s="10" t="s">
        <v>895</v>
      </c>
      <c r="C957" s="10" t="s">
        <v>900</v>
      </c>
      <c r="D957" s="10" t="s">
        <v>497</v>
      </c>
      <c r="E957" s="10" t="s">
        <v>900</v>
      </c>
      <c r="F957" s="12">
        <v>2100000</v>
      </c>
      <c r="G957" s="9"/>
    </row>
    <row r="958" spans="1:7" ht="31" x14ac:dyDescent="0.35">
      <c r="A958" s="9">
        <v>35</v>
      </c>
      <c r="B958" s="10" t="s">
        <v>895</v>
      </c>
      <c r="C958" s="10" t="s">
        <v>900</v>
      </c>
      <c r="D958" s="10" t="s">
        <v>497</v>
      </c>
      <c r="E958" s="10" t="s">
        <v>900</v>
      </c>
      <c r="F958" s="12">
        <v>190000</v>
      </c>
      <c r="G958" s="9"/>
    </row>
    <row r="959" spans="1:7" ht="31" x14ac:dyDescent="0.35">
      <c r="A959" s="9">
        <v>36</v>
      </c>
      <c r="B959" s="10" t="s">
        <v>895</v>
      </c>
      <c r="C959" s="10" t="s">
        <v>900</v>
      </c>
      <c r="D959" s="10" t="s">
        <v>497</v>
      </c>
      <c r="E959" s="10" t="s">
        <v>900</v>
      </c>
      <c r="F959" s="12">
        <v>12431500</v>
      </c>
      <c r="G959" s="9"/>
    </row>
    <row r="960" spans="1:7" ht="31" x14ac:dyDescent="0.35">
      <c r="A960" s="9">
        <v>37</v>
      </c>
      <c r="B960" s="10" t="s">
        <v>895</v>
      </c>
      <c r="C960" s="10" t="s">
        <v>900</v>
      </c>
      <c r="D960" s="10" t="s">
        <v>497</v>
      </c>
      <c r="E960" s="10" t="s">
        <v>900</v>
      </c>
      <c r="F960" s="12">
        <v>5229000</v>
      </c>
      <c r="G960" s="9"/>
    </row>
    <row r="961" spans="1:7" ht="31" x14ac:dyDescent="0.35">
      <c r="A961" s="9">
        <v>38</v>
      </c>
      <c r="B961" s="10" t="s">
        <v>895</v>
      </c>
      <c r="C961" s="10" t="s">
        <v>900</v>
      </c>
      <c r="D961" s="10" t="s">
        <v>497</v>
      </c>
      <c r="E961" s="10" t="s">
        <v>900</v>
      </c>
      <c r="F961" s="12">
        <v>17035000</v>
      </c>
      <c r="G961" s="9"/>
    </row>
    <row r="962" spans="1:7" ht="31" x14ac:dyDescent="0.35">
      <c r="A962" s="9">
        <v>39</v>
      </c>
      <c r="B962" s="10" t="s">
        <v>895</v>
      </c>
      <c r="C962" s="10" t="s">
        <v>900</v>
      </c>
      <c r="D962" s="10" t="s">
        <v>497</v>
      </c>
      <c r="E962" s="10" t="s">
        <v>900</v>
      </c>
      <c r="F962" s="12">
        <v>1465000</v>
      </c>
      <c r="G962" s="9"/>
    </row>
    <row r="963" spans="1:7" ht="31" x14ac:dyDescent="0.35">
      <c r="A963" s="9">
        <v>40</v>
      </c>
      <c r="B963" s="10" t="s">
        <v>895</v>
      </c>
      <c r="C963" s="10" t="s">
        <v>900</v>
      </c>
      <c r="D963" s="10" t="s">
        <v>497</v>
      </c>
      <c r="E963" s="10" t="s">
        <v>900</v>
      </c>
      <c r="F963" s="12">
        <v>2383000</v>
      </c>
      <c r="G963" s="9"/>
    </row>
    <row r="964" spans="1:7" ht="31" x14ac:dyDescent="0.35">
      <c r="A964" s="9">
        <v>41</v>
      </c>
      <c r="B964" s="10" t="s">
        <v>895</v>
      </c>
      <c r="C964" s="10" t="s">
        <v>900</v>
      </c>
      <c r="D964" s="10" t="s">
        <v>497</v>
      </c>
      <c r="E964" s="10" t="s">
        <v>900</v>
      </c>
      <c r="F964" s="12">
        <v>14070000</v>
      </c>
      <c r="G964" s="9"/>
    </row>
    <row r="965" spans="1:7" ht="31" x14ac:dyDescent="0.35">
      <c r="A965" s="9">
        <v>42</v>
      </c>
      <c r="B965" s="10" t="s">
        <v>895</v>
      </c>
      <c r="C965" s="10" t="s">
        <v>901</v>
      </c>
      <c r="D965" s="10" t="s">
        <v>497</v>
      </c>
      <c r="E965" s="10" t="s">
        <v>901</v>
      </c>
      <c r="F965" s="12">
        <v>11545000</v>
      </c>
      <c r="G965" s="9"/>
    </row>
    <row r="966" spans="1:7" ht="31" x14ac:dyDescent="0.35">
      <c r="A966" s="9">
        <v>43</v>
      </c>
      <c r="B966" s="10" t="s">
        <v>895</v>
      </c>
      <c r="C966" s="10" t="s">
        <v>901</v>
      </c>
      <c r="D966" s="10" t="s">
        <v>497</v>
      </c>
      <c r="E966" s="10" t="s">
        <v>901</v>
      </c>
      <c r="F966" s="12">
        <v>3125000</v>
      </c>
      <c r="G966" s="9"/>
    </row>
    <row r="967" spans="1:7" ht="31" x14ac:dyDescent="0.35">
      <c r="A967" s="9">
        <v>44</v>
      </c>
      <c r="B967" s="10" t="s">
        <v>895</v>
      </c>
      <c r="C967" s="10" t="s">
        <v>901</v>
      </c>
      <c r="D967" s="10" t="s">
        <v>497</v>
      </c>
      <c r="E967" s="10" t="s">
        <v>901</v>
      </c>
      <c r="F967" s="12">
        <v>18610000</v>
      </c>
      <c r="G967" s="9"/>
    </row>
    <row r="968" spans="1:7" ht="31" x14ac:dyDescent="0.35">
      <c r="A968" s="9">
        <v>45</v>
      </c>
      <c r="B968" s="10" t="s">
        <v>895</v>
      </c>
      <c r="C968" s="10" t="s">
        <v>901</v>
      </c>
      <c r="D968" s="10" t="s">
        <v>497</v>
      </c>
      <c r="E968" s="10" t="s">
        <v>901</v>
      </c>
      <c r="F968" s="12">
        <v>3940000</v>
      </c>
      <c r="G968" s="9"/>
    </row>
    <row r="969" spans="1:7" ht="31" x14ac:dyDescent="0.35">
      <c r="A969" s="9">
        <v>46</v>
      </c>
      <c r="B969" s="10" t="s">
        <v>895</v>
      </c>
      <c r="C969" s="10" t="s">
        <v>902</v>
      </c>
      <c r="D969" s="10" t="s">
        <v>497</v>
      </c>
      <c r="E969" s="10" t="s">
        <v>902</v>
      </c>
      <c r="F969" s="12">
        <v>450000</v>
      </c>
      <c r="G969" s="9"/>
    </row>
    <row r="970" spans="1:7" ht="31" x14ac:dyDescent="0.35">
      <c r="A970" s="9">
        <v>47</v>
      </c>
      <c r="B970" s="10" t="s">
        <v>895</v>
      </c>
      <c r="C970" s="10" t="s">
        <v>902</v>
      </c>
      <c r="D970" s="10" t="s">
        <v>497</v>
      </c>
      <c r="E970" s="10" t="s">
        <v>902</v>
      </c>
      <c r="F970" s="12">
        <v>1200000</v>
      </c>
      <c r="G970" s="9"/>
    </row>
    <row r="971" spans="1:7" ht="15.65" customHeight="1" x14ac:dyDescent="0.35">
      <c r="A971" s="384" t="s">
        <v>1634</v>
      </c>
      <c r="B971" s="384"/>
      <c r="C971" s="384"/>
      <c r="D971" s="384"/>
      <c r="E971" s="384"/>
      <c r="F971" s="118">
        <f>SUM(F924:F970)</f>
        <v>767549619</v>
      </c>
      <c r="G971" s="9"/>
    </row>
    <row r="972" spans="1:7" x14ac:dyDescent="0.35">
      <c r="A972" s="383" t="s">
        <v>1637</v>
      </c>
      <c r="B972" s="383"/>
      <c r="C972" s="383"/>
      <c r="D972" s="383"/>
      <c r="E972" s="383"/>
      <c r="F972" s="113"/>
      <c r="G972" s="60"/>
    </row>
    <row r="973" spans="1:7" ht="31" x14ac:dyDescent="0.35">
      <c r="A973" s="9">
        <v>1</v>
      </c>
      <c r="B973" s="10" t="s">
        <v>903</v>
      </c>
      <c r="C973" s="10" t="s">
        <v>904</v>
      </c>
      <c r="D973" s="10"/>
      <c r="E973" s="10" t="s">
        <v>904</v>
      </c>
      <c r="F973" s="11">
        <v>1400000</v>
      </c>
      <c r="G973" s="9"/>
    </row>
    <row r="974" spans="1:7" ht="31" x14ac:dyDescent="0.35">
      <c r="A974" s="9">
        <v>2</v>
      </c>
      <c r="B974" s="10" t="s">
        <v>905</v>
      </c>
      <c r="C974" s="10" t="s">
        <v>906</v>
      </c>
      <c r="D974" s="10"/>
      <c r="E974" s="10" t="s">
        <v>906</v>
      </c>
      <c r="F974" s="11">
        <v>2500000</v>
      </c>
      <c r="G974" s="9"/>
    </row>
    <row r="975" spans="1:7" x14ac:dyDescent="0.35">
      <c r="A975" s="9">
        <v>3</v>
      </c>
      <c r="B975" s="10" t="s">
        <v>907</v>
      </c>
      <c r="C975" s="10" t="s">
        <v>908</v>
      </c>
      <c r="D975" s="10"/>
      <c r="E975" s="10" t="s">
        <v>908</v>
      </c>
      <c r="F975" s="11">
        <v>600000</v>
      </c>
      <c r="G975" s="9"/>
    </row>
    <row r="976" spans="1:7" x14ac:dyDescent="0.35">
      <c r="A976" s="9">
        <v>4</v>
      </c>
      <c r="B976" s="10" t="s">
        <v>909</v>
      </c>
      <c r="C976" s="10" t="s">
        <v>910</v>
      </c>
      <c r="D976" s="10"/>
      <c r="E976" s="10" t="s">
        <v>910</v>
      </c>
      <c r="F976" s="11">
        <v>2800000</v>
      </c>
      <c r="G976" s="9"/>
    </row>
    <row r="977" spans="1:7" x14ac:dyDescent="0.35">
      <c r="A977" s="9">
        <v>5</v>
      </c>
      <c r="B977" s="10" t="s">
        <v>911</v>
      </c>
      <c r="C977" s="10" t="s">
        <v>912</v>
      </c>
      <c r="D977" s="10"/>
      <c r="E977" s="10" t="s">
        <v>912</v>
      </c>
      <c r="F977" s="11">
        <v>15420000</v>
      </c>
      <c r="G977" s="9"/>
    </row>
    <row r="978" spans="1:7" x14ac:dyDescent="0.35">
      <c r="A978" s="9">
        <v>6</v>
      </c>
      <c r="B978" s="10" t="s">
        <v>913</v>
      </c>
      <c r="C978" s="10" t="s">
        <v>914</v>
      </c>
      <c r="D978" s="10"/>
      <c r="E978" s="10" t="s">
        <v>914</v>
      </c>
      <c r="F978" s="11">
        <v>689000</v>
      </c>
      <c r="G978" s="9"/>
    </row>
    <row r="979" spans="1:7" ht="31" x14ac:dyDescent="0.35">
      <c r="A979" s="9">
        <v>7</v>
      </c>
      <c r="B979" s="10" t="s">
        <v>915</v>
      </c>
      <c r="C979" s="10" t="s">
        <v>916</v>
      </c>
      <c r="D979" s="10"/>
      <c r="E979" s="10" t="s">
        <v>916</v>
      </c>
      <c r="F979" s="11">
        <v>460000</v>
      </c>
      <c r="G979" s="9"/>
    </row>
    <row r="980" spans="1:7" x14ac:dyDescent="0.35">
      <c r="A980" s="9">
        <v>8</v>
      </c>
      <c r="B980" s="10" t="s">
        <v>917</v>
      </c>
      <c r="C980" s="10" t="s">
        <v>918</v>
      </c>
      <c r="D980" s="10"/>
      <c r="E980" s="10" t="s">
        <v>918</v>
      </c>
      <c r="F980" s="11">
        <v>7000000</v>
      </c>
      <c r="G980" s="9"/>
    </row>
    <row r="981" spans="1:7" x14ac:dyDescent="0.35">
      <c r="A981" s="9">
        <v>9</v>
      </c>
      <c r="B981" s="10" t="s">
        <v>919</v>
      </c>
      <c r="C981" s="10" t="s">
        <v>920</v>
      </c>
      <c r="D981" s="10"/>
      <c r="E981" s="10" t="s">
        <v>920</v>
      </c>
      <c r="F981" s="11">
        <v>1000000</v>
      </c>
      <c r="G981" s="9"/>
    </row>
    <row r="982" spans="1:7" ht="31" x14ac:dyDescent="0.35">
      <c r="A982" s="9">
        <v>10</v>
      </c>
      <c r="B982" s="10" t="s">
        <v>921</v>
      </c>
      <c r="C982" s="10" t="s">
        <v>908</v>
      </c>
      <c r="D982" s="10"/>
      <c r="E982" s="10" t="s">
        <v>908</v>
      </c>
      <c r="F982" s="11">
        <v>1520000</v>
      </c>
      <c r="G982" s="9"/>
    </row>
    <row r="983" spans="1:7" ht="31" x14ac:dyDescent="0.35">
      <c r="A983" s="9">
        <v>11</v>
      </c>
      <c r="B983" s="10" t="s">
        <v>922</v>
      </c>
      <c r="C983" s="10" t="s">
        <v>923</v>
      </c>
      <c r="D983" s="10"/>
      <c r="E983" s="10" t="s">
        <v>923</v>
      </c>
      <c r="F983" s="11">
        <v>4500000</v>
      </c>
      <c r="G983" s="9"/>
    </row>
    <row r="984" spans="1:7" ht="31" x14ac:dyDescent="0.35">
      <c r="A984" s="9">
        <v>12</v>
      </c>
      <c r="B984" s="10" t="s">
        <v>924</v>
      </c>
      <c r="C984" s="10" t="s">
        <v>920</v>
      </c>
      <c r="D984" s="10"/>
      <c r="E984" s="10" t="s">
        <v>920</v>
      </c>
      <c r="F984" s="11">
        <v>830000</v>
      </c>
      <c r="G984" s="9"/>
    </row>
    <row r="985" spans="1:7" ht="31" x14ac:dyDescent="0.35">
      <c r="A985" s="9">
        <v>13</v>
      </c>
      <c r="B985" s="10" t="s">
        <v>925</v>
      </c>
      <c r="C985" s="10" t="s">
        <v>926</v>
      </c>
      <c r="D985" s="10"/>
      <c r="E985" s="10" t="s">
        <v>926</v>
      </c>
      <c r="F985" s="11">
        <v>2294250</v>
      </c>
      <c r="G985" s="9"/>
    </row>
    <row r="986" spans="1:7" ht="31" x14ac:dyDescent="0.35">
      <c r="A986" s="9">
        <v>14</v>
      </c>
      <c r="B986" s="10" t="s">
        <v>927</v>
      </c>
      <c r="C986" s="10" t="s">
        <v>928</v>
      </c>
      <c r="D986" s="10"/>
      <c r="E986" s="10" t="s">
        <v>928</v>
      </c>
      <c r="F986" s="11">
        <v>3200000</v>
      </c>
      <c r="G986" s="9"/>
    </row>
    <row r="987" spans="1:7" ht="31" x14ac:dyDescent="0.35">
      <c r="A987" s="9">
        <v>15</v>
      </c>
      <c r="B987" s="10" t="s">
        <v>929</v>
      </c>
      <c r="C987" s="10" t="s">
        <v>912</v>
      </c>
      <c r="D987" s="10"/>
      <c r="E987" s="10" t="s">
        <v>912</v>
      </c>
      <c r="F987" s="11">
        <v>10459500</v>
      </c>
      <c r="G987" s="9"/>
    </row>
    <row r="988" spans="1:7" ht="31" x14ac:dyDescent="0.35">
      <c r="A988" s="9">
        <v>16</v>
      </c>
      <c r="B988" s="10" t="s">
        <v>930</v>
      </c>
      <c r="C988" s="10" t="s">
        <v>931</v>
      </c>
      <c r="D988" s="10"/>
      <c r="E988" s="10" t="s">
        <v>931</v>
      </c>
      <c r="F988" s="11">
        <v>3500000</v>
      </c>
      <c r="G988" s="9"/>
    </row>
    <row r="989" spans="1:7" ht="31" x14ac:dyDescent="0.35">
      <c r="A989" s="9">
        <v>17</v>
      </c>
      <c r="B989" s="10" t="s">
        <v>932</v>
      </c>
      <c r="C989" s="10" t="s">
        <v>904</v>
      </c>
      <c r="D989" s="10"/>
      <c r="E989" s="10" t="s">
        <v>904</v>
      </c>
      <c r="F989" s="11">
        <v>520000</v>
      </c>
      <c r="G989" s="9"/>
    </row>
    <row r="990" spans="1:7" ht="31" x14ac:dyDescent="0.35">
      <c r="A990" s="9">
        <v>18</v>
      </c>
      <c r="B990" s="10" t="s">
        <v>17</v>
      </c>
      <c r="C990" s="10" t="s">
        <v>914</v>
      </c>
      <c r="D990" s="10"/>
      <c r="E990" s="10" t="s">
        <v>914</v>
      </c>
      <c r="F990" s="11">
        <v>690000</v>
      </c>
      <c r="G990" s="9"/>
    </row>
    <row r="991" spans="1:7" ht="31" x14ac:dyDescent="0.35">
      <c r="A991" s="9">
        <v>19</v>
      </c>
      <c r="B991" s="10" t="s">
        <v>933</v>
      </c>
      <c r="C991" s="10" t="s">
        <v>934</v>
      </c>
      <c r="D991" s="10"/>
      <c r="E991" s="10" t="s">
        <v>934</v>
      </c>
      <c r="F991" s="11">
        <v>810000</v>
      </c>
      <c r="G991" s="9"/>
    </row>
    <row r="992" spans="1:7" ht="31" x14ac:dyDescent="0.35">
      <c r="A992" s="9">
        <v>20</v>
      </c>
      <c r="B992" s="10" t="s">
        <v>935</v>
      </c>
      <c r="C992" s="10" t="s">
        <v>916</v>
      </c>
      <c r="D992" s="10"/>
      <c r="E992" s="10" t="s">
        <v>916</v>
      </c>
      <c r="F992" s="11">
        <v>3005000</v>
      </c>
      <c r="G992" s="9"/>
    </row>
    <row r="993" spans="1:7" x14ac:dyDescent="0.35">
      <c r="A993" s="9">
        <v>21</v>
      </c>
      <c r="B993" s="10" t="s">
        <v>13</v>
      </c>
      <c r="C993" s="10" t="s">
        <v>906</v>
      </c>
      <c r="D993" s="10"/>
      <c r="E993" s="10" t="s">
        <v>906</v>
      </c>
      <c r="F993" s="11">
        <v>3410000</v>
      </c>
      <c r="G993" s="9"/>
    </row>
    <row r="994" spans="1:7" x14ac:dyDescent="0.35">
      <c r="A994" s="9">
        <v>22</v>
      </c>
      <c r="B994" s="10" t="s">
        <v>936</v>
      </c>
      <c r="C994" s="10" t="s">
        <v>912</v>
      </c>
      <c r="D994" s="10"/>
      <c r="E994" s="10" t="s">
        <v>912</v>
      </c>
      <c r="F994" s="11">
        <v>69540000</v>
      </c>
      <c r="G994" s="9"/>
    </row>
    <row r="995" spans="1:7" ht="31" x14ac:dyDescent="0.35">
      <c r="A995" s="9">
        <v>23</v>
      </c>
      <c r="B995" s="10" t="s">
        <v>937</v>
      </c>
      <c r="C995" s="10" t="s">
        <v>938</v>
      </c>
      <c r="D995" s="10"/>
      <c r="E995" s="10" t="s">
        <v>938</v>
      </c>
      <c r="F995" s="11">
        <v>1200000</v>
      </c>
      <c r="G995" s="9"/>
    </row>
    <row r="996" spans="1:7" x14ac:dyDescent="0.35">
      <c r="A996" s="9">
        <v>24</v>
      </c>
      <c r="B996" s="10" t="s">
        <v>22</v>
      </c>
      <c r="C996" s="10" t="s">
        <v>939</v>
      </c>
      <c r="D996" s="10"/>
      <c r="E996" s="10" t="s">
        <v>939</v>
      </c>
      <c r="F996" s="11">
        <v>2600000</v>
      </c>
      <c r="G996" s="9"/>
    </row>
    <row r="997" spans="1:7" ht="31" x14ac:dyDescent="0.35">
      <c r="A997" s="9">
        <v>25</v>
      </c>
      <c r="B997" s="10" t="s">
        <v>940</v>
      </c>
      <c r="C997" s="10" t="s">
        <v>941</v>
      </c>
      <c r="D997" s="10"/>
      <c r="E997" s="10" t="s">
        <v>941</v>
      </c>
      <c r="F997" s="11">
        <v>3000000</v>
      </c>
      <c r="G997" s="9"/>
    </row>
    <row r="998" spans="1:7" x14ac:dyDescent="0.35">
      <c r="A998" s="9">
        <v>26</v>
      </c>
      <c r="B998" s="10" t="s">
        <v>942</v>
      </c>
      <c r="C998" s="10" t="s">
        <v>943</v>
      </c>
      <c r="D998" s="10"/>
      <c r="E998" s="10" t="s">
        <v>943</v>
      </c>
      <c r="F998" s="11">
        <v>750000</v>
      </c>
      <c r="G998" s="9"/>
    </row>
    <row r="999" spans="1:7" x14ac:dyDescent="0.35">
      <c r="A999" s="9">
        <v>27</v>
      </c>
      <c r="B999" s="10" t="s">
        <v>78</v>
      </c>
      <c r="C999" s="10" t="s">
        <v>944</v>
      </c>
      <c r="D999" s="10"/>
      <c r="E999" s="10" t="s">
        <v>944</v>
      </c>
      <c r="F999" s="11">
        <v>540000</v>
      </c>
      <c r="G999" s="9"/>
    </row>
    <row r="1000" spans="1:7" ht="46.5" x14ac:dyDescent="0.35">
      <c r="A1000" s="9">
        <v>28</v>
      </c>
      <c r="B1000" s="10" t="s">
        <v>945</v>
      </c>
      <c r="C1000" s="10" t="s">
        <v>946</v>
      </c>
      <c r="D1000" s="10"/>
      <c r="E1000" s="10" t="s">
        <v>946</v>
      </c>
      <c r="F1000" s="11">
        <v>4000000</v>
      </c>
      <c r="G1000" s="9"/>
    </row>
    <row r="1001" spans="1:7" x14ac:dyDescent="0.35">
      <c r="A1001" s="9">
        <v>29</v>
      </c>
      <c r="B1001" s="10" t="s">
        <v>947</v>
      </c>
      <c r="C1001" s="10" t="s">
        <v>948</v>
      </c>
      <c r="D1001" s="10"/>
      <c r="E1001" s="10" t="s">
        <v>948</v>
      </c>
      <c r="F1001" s="11">
        <v>1470000</v>
      </c>
      <c r="G1001" s="9"/>
    </row>
    <row r="1002" spans="1:7" ht="31" x14ac:dyDescent="0.35">
      <c r="A1002" s="9">
        <v>30</v>
      </c>
      <c r="B1002" s="10" t="s">
        <v>949</v>
      </c>
      <c r="C1002" s="10" t="s">
        <v>950</v>
      </c>
      <c r="D1002" s="10"/>
      <c r="E1002" s="10" t="s">
        <v>950</v>
      </c>
      <c r="F1002" s="11">
        <v>2000000</v>
      </c>
      <c r="G1002" s="9"/>
    </row>
    <row r="1003" spans="1:7" x14ac:dyDescent="0.35">
      <c r="A1003" s="9">
        <v>31</v>
      </c>
      <c r="B1003" s="10" t="s">
        <v>60</v>
      </c>
      <c r="C1003" s="10" t="s">
        <v>951</v>
      </c>
      <c r="D1003" s="10"/>
      <c r="E1003" s="10" t="s">
        <v>951</v>
      </c>
      <c r="F1003" s="11">
        <v>640000</v>
      </c>
      <c r="G1003" s="9"/>
    </row>
    <row r="1004" spans="1:7" x14ac:dyDescent="0.35">
      <c r="A1004" s="9">
        <v>32</v>
      </c>
      <c r="B1004" s="10" t="s">
        <v>60</v>
      </c>
      <c r="C1004" s="10" t="s">
        <v>952</v>
      </c>
      <c r="D1004" s="10"/>
      <c r="E1004" s="10" t="s">
        <v>952</v>
      </c>
      <c r="F1004" s="11">
        <v>640000</v>
      </c>
      <c r="G1004" s="9"/>
    </row>
    <row r="1005" spans="1:7" x14ac:dyDescent="0.35">
      <c r="A1005" s="9">
        <v>33</v>
      </c>
      <c r="B1005" s="10" t="s">
        <v>60</v>
      </c>
      <c r="C1005" s="10" t="s">
        <v>953</v>
      </c>
      <c r="D1005" s="10"/>
      <c r="E1005" s="10" t="s">
        <v>953</v>
      </c>
      <c r="F1005" s="11">
        <v>640000</v>
      </c>
      <c r="G1005" s="9"/>
    </row>
    <row r="1006" spans="1:7" ht="31" x14ac:dyDescent="0.35">
      <c r="A1006" s="9">
        <v>34</v>
      </c>
      <c r="B1006" s="10" t="s">
        <v>954</v>
      </c>
      <c r="C1006" s="10" t="s">
        <v>955</v>
      </c>
      <c r="D1006" s="10"/>
      <c r="E1006" s="10" t="s">
        <v>955</v>
      </c>
      <c r="F1006" s="11">
        <v>1040000</v>
      </c>
      <c r="G1006" s="9"/>
    </row>
    <row r="1007" spans="1:7" x14ac:dyDescent="0.35">
      <c r="A1007" s="9">
        <v>35</v>
      </c>
      <c r="B1007" s="10" t="s">
        <v>956</v>
      </c>
      <c r="C1007" s="10" t="s">
        <v>81</v>
      </c>
      <c r="D1007" s="10"/>
      <c r="E1007" s="10" t="s">
        <v>81</v>
      </c>
      <c r="F1007" s="11">
        <v>760000</v>
      </c>
      <c r="G1007" s="9"/>
    </row>
    <row r="1008" spans="1:7" x14ac:dyDescent="0.35">
      <c r="A1008" s="9">
        <v>36</v>
      </c>
      <c r="B1008" s="10" t="s">
        <v>957</v>
      </c>
      <c r="C1008" s="10" t="s">
        <v>952</v>
      </c>
      <c r="D1008" s="10"/>
      <c r="E1008" s="10" t="s">
        <v>952</v>
      </c>
      <c r="F1008" s="11">
        <v>740000</v>
      </c>
      <c r="G1008" s="9"/>
    </row>
    <row r="1009" spans="1:7" x14ac:dyDescent="0.35">
      <c r="A1009" s="9">
        <v>37</v>
      </c>
      <c r="B1009" s="10" t="s">
        <v>957</v>
      </c>
      <c r="C1009" s="10" t="s">
        <v>958</v>
      </c>
      <c r="D1009" s="10"/>
      <c r="E1009" s="10" t="s">
        <v>958</v>
      </c>
      <c r="F1009" s="11">
        <v>740000</v>
      </c>
      <c r="G1009" s="9"/>
    </row>
    <row r="1010" spans="1:7" x14ac:dyDescent="0.35">
      <c r="A1010" s="9">
        <v>38</v>
      </c>
      <c r="B1010" s="10" t="s">
        <v>957</v>
      </c>
      <c r="C1010" s="10" t="s">
        <v>959</v>
      </c>
      <c r="D1010" s="10"/>
      <c r="E1010" s="10" t="s">
        <v>959</v>
      </c>
      <c r="F1010" s="11">
        <v>740000</v>
      </c>
      <c r="G1010" s="9"/>
    </row>
    <row r="1011" spans="1:7" x14ac:dyDescent="0.35">
      <c r="A1011" s="9">
        <v>39</v>
      </c>
      <c r="B1011" s="10" t="s">
        <v>957</v>
      </c>
      <c r="C1011" s="10" t="s">
        <v>960</v>
      </c>
      <c r="D1011" s="10"/>
      <c r="E1011" s="10" t="s">
        <v>960</v>
      </c>
      <c r="F1011" s="11">
        <v>760000</v>
      </c>
      <c r="G1011" s="9"/>
    </row>
    <row r="1012" spans="1:7" ht="31" x14ac:dyDescent="0.35">
      <c r="A1012" s="9">
        <v>40</v>
      </c>
      <c r="B1012" s="10" t="s">
        <v>961</v>
      </c>
      <c r="C1012" s="10" t="s">
        <v>962</v>
      </c>
      <c r="D1012" s="10"/>
      <c r="E1012" s="10" t="s">
        <v>962</v>
      </c>
      <c r="F1012" s="11">
        <v>1215500</v>
      </c>
      <c r="G1012" s="9"/>
    </row>
    <row r="1013" spans="1:7" ht="31" x14ac:dyDescent="0.35">
      <c r="A1013" s="9">
        <v>41</v>
      </c>
      <c r="B1013" s="10" t="s">
        <v>963</v>
      </c>
      <c r="C1013" s="10" t="s">
        <v>964</v>
      </c>
      <c r="D1013" s="10"/>
      <c r="E1013" s="10" t="s">
        <v>964</v>
      </c>
      <c r="F1013" s="11">
        <v>640000</v>
      </c>
      <c r="G1013" s="9"/>
    </row>
    <row r="1014" spans="1:7" x14ac:dyDescent="0.35">
      <c r="A1014" s="9">
        <v>42</v>
      </c>
      <c r="B1014" s="10" t="s">
        <v>965</v>
      </c>
      <c r="C1014" s="10" t="s">
        <v>966</v>
      </c>
      <c r="D1014" s="10"/>
      <c r="E1014" s="10" t="s">
        <v>966</v>
      </c>
      <c r="F1014" s="11">
        <v>640000</v>
      </c>
      <c r="G1014" s="9"/>
    </row>
    <row r="1015" spans="1:7" ht="31" x14ac:dyDescent="0.35">
      <c r="A1015" s="9">
        <v>43</v>
      </c>
      <c r="B1015" s="10" t="s">
        <v>521</v>
      </c>
      <c r="C1015" s="10" t="s">
        <v>967</v>
      </c>
      <c r="D1015" s="10" t="s">
        <v>497</v>
      </c>
      <c r="E1015" s="10" t="s">
        <v>967</v>
      </c>
      <c r="F1015" s="8">
        <v>2382500</v>
      </c>
      <c r="G1015" s="9"/>
    </row>
    <row r="1016" spans="1:7" ht="31" x14ac:dyDescent="0.35">
      <c r="A1016" s="9">
        <v>44</v>
      </c>
      <c r="B1016" s="10" t="s">
        <v>521</v>
      </c>
      <c r="C1016" s="10" t="s">
        <v>703</v>
      </c>
      <c r="D1016" s="10" t="s">
        <v>497</v>
      </c>
      <c r="E1016" s="10" t="s">
        <v>703</v>
      </c>
      <c r="F1016" s="8">
        <v>1217500</v>
      </c>
      <c r="G1016" s="9"/>
    </row>
    <row r="1017" spans="1:7" ht="31" x14ac:dyDescent="0.35">
      <c r="A1017" s="9">
        <v>45</v>
      </c>
      <c r="B1017" s="10" t="s">
        <v>521</v>
      </c>
      <c r="C1017" s="10" t="s">
        <v>968</v>
      </c>
      <c r="D1017" s="10" t="s">
        <v>497</v>
      </c>
      <c r="E1017" s="10" t="s">
        <v>968</v>
      </c>
      <c r="F1017" s="8">
        <v>11160000</v>
      </c>
      <c r="G1017" s="9"/>
    </row>
    <row r="1018" spans="1:7" ht="31" x14ac:dyDescent="0.35">
      <c r="A1018" s="9">
        <v>46</v>
      </c>
      <c r="B1018" s="10" t="s">
        <v>521</v>
      </c>
      <c r="C1018" s="10" t="s">
        <v>969</v>
      </c>
      <c r="D1018" s="10" t="s">
        <v>497</v>
      </c>
      <c r="E1018" s="10" t="s">
        <v>969</v>
      </c>
      <c r="F1018" s="8">
        <v>6244000</v>
      </c>
      <c r="G1018" s="9"/>
    </row>
    <row r="1019" spans="1:7" ht="31" x14ac:dyDescent="0.35">
      <c r="A1019" s="9">
        <v>47</v>
      </c>
      <c r="B1019" s="10" t="s">
        <v>521</v>
      </c>
      <c r="C1019" s="10" t="s">
        <v>970</v>
      </c>
      <c r="D1019" s="10" t="s">
        <v>497</v>
      </c>
      <c r="E1019" s="10" t="s">
        <v>970</v>
      </c>
      <c r="F1019" s="8">
        <v>1485000</v>
      </c>
      <c r="G1019" s="9"/>
    </row>
    <row r="1020" spans="1:7" ht="31" x14ac:dyDescent="0.35">
      <c r="A1020" s="9">
        <v>48</v>
      </c>
      <c r="B1020" s="10" t="s">
        <v>521</v>
      </c>
      <c r="C1020" s="10" t="s">
        <v>971</v>
      </c>
      <c r="D1020" s="10" t="s">
        <v>497</v>
      </c>
      <c r="E1020" s="10" t="s">
        <v>971</v>
      </c>
      <c r="F1020" s="8">
        <v>6000000</v>
      </c>
      <c r="G1020" s="9"/>
    </row>
    <row r="1021" spans="1:7" ht="31" x14ac:dyDescent="0.35">
      <c r="A1021" s="9">
        <v>49</v>
      </c>
      <c r="B1021" s="10" t="s">
        <v>521</v>
      </c>
      <c r="C1021" s="10" t="s">
        <v>969</v>
      </c>
      <c r="D1021" s="10" t="s">
        <v>497</v>
      </c>
      <c r="E1021" s="10" t="s">
        <v>969</v>
      </c>
      <c r="F1021" s="8">
        <v>1341000</v>
      </c>
      <c r="G1021" s="9"/>
    </row>
    <row r="1022" spans="1:7" ht="31" x14ac:dyDescent="0.35">
      <c r="A1022" s="9">
        <v>50</v>
      </c>
      <c r="B1022" s="10" t="s">
        <v>521</v>
      </c>
      <c r="C1022" s="10" t="s">
        <v>971</v>
      </c>
      <c r="D1022" s="10" t="s">
        <v>497</v>
      </c>
      <c r="E1022" s="10" t="s">
        <v>971</v>
      </c>
      <c r="F1022" s="8">
        <v>57421250</v>
      </c>
      <c r="G1022" s="9"/>
    </row>
    <row r="1023" spans="1:7" ht="31" x14ac:dyDescent="0.35">
      <c r="A1023" s="9">
        <v>51</v>
      </c>
      <c r="B1023" s="10" t="s">
        <v>521</v>
      </c>
      <c r="C1023" s="10" t="s">
        <v>971</v>
      </c>
      <c r="D1023" s="10" t="s">
        <v>497</v>
      </c>
      <c r="E1023" s="10" t="s">
        <v>971</v>
      </c>
      <c r="F1023" s="8">
        <v>27314000</v>
      </c>
      <c r="G1023" s="9"/>
    </row>
    <row r="1024" spans="1:7" ht="31" x14ac:dyDescent="0.35">
      <c r="A1024" s="9">
        <v>52</v>
      </c>
      <c r="B1024" s="10" t="s">
        <v>521</v>
      </c>
      <c r="C1024" s="10" t="s">
        <v>972</v>
      </c>
      <c r="D1024" s="10" t="s">
        <v>497</v>
      </c>
      <c r="E1024" s="10" t="s">
        <v>972</v>
      </c>
      <c r="F1024" s="8">
        <v>39451700</v>
      </c>
      <c r="G1024" s="9"/>
    </row>
    <row r="1025" spans="1:7" ht="31" x14ac:dyDescent="0.35">
      <c r="A1025" s="9">
        <v>53</v>
      </c>
      <c r="B1025" s="10" t="s">
        <v>521</v>
      </c>
      <c r="C1025" s="10" t="s">
        <v>337</v>
      </c>
      <c r="D1025" s="10" t="s">
        <v>497</v>
      </c>
      <c r="E1025" s="10" t="s">
        <v>337</v>
      </c>
      <c r="F1025" s="8">
        <v>121193080</v>
      </c>
      <c r="G1025" s="9"/>
    </row>
    <row r="1026" spans="1:7" ht="31" x14ac:dyDescent="0.35">
      <c r="A1026" s="9">
        <v>54</v>
      </c>
      <c r="B1026" s="10" t="s">
        <v>521</v>
      </c>
      <c r="C1026" s="10" t="s">
        <v>973</v>
      </c>
      <c r="D1026" s="10" t="s">
        <v>497</v>
      </c>
      <c r="E1026" s="10" t="s">
        <v>973</v>
      </c>
      <c r="F1026" s="8">
        <v>150079068</v>
      </c>
      <c r="G1026" s="9"/>
    </row>
    <row r="1027" spans="1:7" ht="31" x14ac:dyDescent="0.35">
      <c r="A1027" s="9">
        <v>55</v>
      </c>
      <c r="B1027" s="10" t="s">
        <v>521</v>
      </c>
      <c r="C1027" s="10" t="s">
        <v>972</v>
      </c>
      <c r="D1027" s="10" t="s">
        <v>497</v>
      </c>
      <c r="E1027" s="10" t="s">
        <v>972</v>
      </c>
      <c r="F1027" s="8">
        <v>3682000</v>
      </c>
      <c r="G1027" s="9"/>
    </row>
    <row r="1028" spans="1:7" ht="31" x14ac:dyDescent="0.35">
      <c r="A1028" s="9">
        <v>56</v>
      </c>
      <c r="B1028" s="10" t="s">
        <v>521</v>
      </c>
      <c r="C1028" s="10" t="s">
        <v>974</v>
      </c>
      <c r="D1028" s="10" t="s">
        <v>497</v>
      </c>
      <c r="E1028" s="10" t="s">
        <v>974</v>
      </c>
      <c r="F1028" s="8">
        <v>14330000</v>
      </c>
      <c r="G1028" s="9"/>
    </row>
    <row r="1029" spans="1:7" ht="31" x14ac:dyDescent="0.35">
      <c r="A1029" s="9">
        <v>57</v>
      </c>
      <c r="B1029" s="10" t="s">
        <v>521</v>
      </c>
      <c r="C1029" s="10" t="s">
        <v>975</v>
      </c>
      <c r="D1029" s="10" t="s">
        <v>497</v>
      </c>
      <c r="E1029" s="10" t="s">
        <v>975</v>
      </c>
      <c r="F1029" s="12">
        <v>1050000</v>
      </c>
      <c r="G1029" s="9"/>
    </row>
    <row r="1030" spans="1:7" s="34" customFormat="1" x14ac:dyDescent="0.35">
      <c r="A1030" s="382" t="s">
        <v>1636</v>
      </c>
      <c r="B1030" s="382"/>
      <c r="C1030" s="382"/>
      <c r="D1030" s="382"/>
      <c r="E1030" s="382"/>
      <c r="F1030" s="119">
        <f>SUM(F973:F1029)</f>
        <v>605254348</v>
      </c>
      <c r="G1030" s="74"/>
    </row>
    <row r="1031" spans="1:7" x14ac:dyDescent="0.35">
      <c r="A1031" s="383" t="s">
        <v>1635</v>
      </c>
      <c r="B1031" s="383"/>
      <c r="C1031" s="383"/>
      <c r="D1031" s="383"/>
      <c r="E1031" s="383"/>
      <c r="F1031" s="113"/>
      <c r="G1031" s="60"/>
    </row>
    <row r="1032" spans="1:7" ht="62" x14ac:dyDescent="0.35">
      <c r="A1032" s="5">
        <v>1</v>
      </c>
      <c r="B1032" s="4" t="s">
        <v>976</v>
      </c>
      <c r="C1032" s="4" t="s">
        <v>977</v>
      </c>
      <c r="D1032" s="5" t="s">
        <v>106</v>
      </c>
      <c r="E1032" s="4" t="s">
        <v>977</v>
      </c>
      <c r="F1032" s="120">
        <v>2262800</v>
      </c>
      <c r="G1032" s="9"/>
    </row>
    <row r="1033" spans="1:7" ht="62" x14ac:dyDescent="0.35">
      <c r="A1033" s="5">
        <v>2</v>
      </c>
      <c r="B1033" s="4" t="s">
        <v>978</v>
      </c>
      <c r="C1033" s="4" t="s">
        <v>979</v>
      </c>
      <c r="D1033" s="5" t="s">
        <v>106</v>
      </c>
      <c r="E1033" s="4" t="s">
        <v>979</v>
      </c>
      <c r="F1033" s="120">
        <v>1400084</v>
      </c>
      <c r="G1033" s="9"/>
    </row>
    <row r="1034" spans="1:7" ht="62" x14ac:dyDescent="0.35">
      <c r="A1034" s="5">
        <v>3</v>
      </c>
      <c r="B1034" s="4" t="s">
        <v>980</v>
      </c>
      <c r="C1034" s="4" t="s">
        <v>981</v>
      </c>
      <c r="D1034" s="5" t="s">
        <v>106</v>
      </c>
      <c r="E1034" s="4" t="s">
        <v>981</v>
      </c>
      <c r="F1034" s="120">
        <v>4768076</v>
      </c>
      <c r="G1034" s="9"/>
    </row>
    <row r="1035" spans="1:7" ht="77.5" x14ac:dyDescent="0.35">
      <c r="A1035" s="5">
        <v>4</v>
      </c>
      <c r="B1035" s="4" t="s">
        <v>982</v>
      </c>
      <c r="C1035" s="4" t="s">
        <v>983</v>
      </c>
      <c r="D1035" s="5" t="s">
        <v>106</v>
      </c>
      <c r="E1035" s="4" t="s">
        <v>983</v>
      </c>
      <c r="F1035" s="120">
        <v>3450990</v>
      </c>
      <c r="G1035" s="9"/>
    </row>
    <row r="1036" spans="1:7" ht="46.5" x14ac:dyDescent="0.35">
      <c r="A1036" s="5">
        <v>5</v>
      </c>
      <c r="B1036" s="4" t="s">
        <v>984</v>
      </c>
      <c r="C1036" s="4" t="s">
        <v>985</v>
      </c>
      <c r="D1036" s="5" t="s">
        <v>106</v>
      </c>
      <c r="E1036" s="4" t="s">
        <v>985</v>
      </c>
      <c r="F1036" s="120">
        <v>3860000</v>
      </c>
      <c r="G1036" s="9"/>
    </row>
    <row r="1037" spans="1:7" ht="46.5" x14ac:dyDescent="0.35">
      <c r="A1037" s="5">
        <v>6</v>
      </c>
      <c r="B1037" s="4" t="s">
        <v>986</v>
      </c>
      <c r="C1037" s="4" t="s">
        <v>987</v>
      </c>
      <c r="D1037" s="5" t="s">
        <v>106</v>
      </c>
      <c r="E1037" s="4" t="s">
        <v>988</v>
      </c>
      <c r="F1037" s="120">
        <v>4200000</v>
      </c>
      <c r="G1037" s="9"/>
    </row>
    <row r="1038" spans="1:7" ht="62" x14ac:dyDescent="0.35">
      <c r="A1038" s="5">
        <v>7</v>
      </c>
      <c r="B1038" s="4" t="s">
        <v>989</v>
      </c>
      <c r="C1038" s="4" t="s">
        <v>990</v>
      </c>
      <c r="D1038" s="5" t="s">
        <v>106</v>
      </c>
      <c r="E1038" s="4" t="s">
        <v>990</v>
      </c>
      <c r="F1038" s="120">
        <v>5310000</v>
      </c>
      <c r="G1038" s="9"/>
    </row>
    <row r="1039" spans="1:7" ht="62" x14ac:dyDescent="0.35">
      <c r="A1039" s="5">
        <v>8</v>
      </c>
      <c r="B1039" s="4" t="s">
        <v>991</v>
      </c>
      <c r="C1039" s="4" t="s">
        <v>992</v>
      </c>
      <c r="D1039" s="5" t="s">
        <v>106</v>
      </c>
      <c r="E1039" s="4" t="s">
        <v>992</v>
      </c>
      <c r="F1039" s="120">
        <v>6235000</v>
      </c>
      <c r="G1039" s="9"/>
    </row>
    <row r="1040" spans="1:7" ht="46.5" x14ac:dyDescent="0.35">
      <c r="A1040" s="5">
        <v>9</v>
      </c>
      <c r="B1040" s="4" t="s">
        <v>993</v>
      </c>
      <c r="C1040" s="4" t="s">
        <v>994</v>
      </c>
      <c r="D1040" s="5" t="s">
        <v>106</v>
      </c>
      <c r="E1040" s="4" t="s">
        <v>994</v>
      </c>
      <c r="F1040" s="120">
        <v>2443000</v>
      </c>
      <c r="G1040" s="9"/>
    </row>
    <row r="1041" spans="1:7" ht="77.5" x14ac:dyDescent="0.35">
      <c r="A1041" s="5">
        <v>10</v>
      </c>
      <c r="B1041" s="4" t="s">
        <v>995</v>
      </c>
      <c r="C1041" s="4" t="s">
        <v>996</v>
      </c>
      <c r="D1041" s="5" t="s">
        <v>106</v>
      </c>
      <c r="E1041" s="4" t="s">
        <v>996</v>
      </c>
      <c r="F1041" s="120">
        <v>5020000</v>
      </c>
      <c r="G1041" s="9"/>
    </row>
    <row r="1042" spans="1:7" ht="62" x14ac:dyDescent="0.35">
      <c r="A1042" s="5">
        <v>11</v>
      </c>
      <c r="B1042" s="4" t="s">
        <v>997</v>
      </c>
      <c r="C1042" s="4" t="s">
        <v>998</v>
      </c>
      <c r="D1042" s="5" t="s">
        <v>106</v>
      </c>
      <c r="E1042" s="4" t="s">
        <v>998</v>
      </c>
      <c r="F1042" s="120">
        <v>4150000</v>
      </c>
      <c r="G1042" s="9"/>
    </row>
    <row r="1043" spans="1:7" ht="62" x14ac:dyDescent="0.35">
      <c r="A1043" s="5">
        <v>12</v>
      </c>
      <c r="B1043" s="4" t="s">
        <v>999</v>
      </c>
      <c r="C1043" s="4" t="s">
        <v>1000</v>
      </c>
      <c r="D1043" s="5" t="s">
        <v>106</v>
      </c>
      <c r="E1043" s="4" t="s">
        <v>1001</v>
      </c>
      <c r="F1043" s="120">
        <v>1850000</v>
      </c>
      <c r="G1043" s="9"/>
    </row>
    <row r="1044" spans="1:7" ht="46.5" x14ac:dyDescent="0.35">
      <c r="A1044" s="5">
        <v>13</v>
      </c>
      <c r="B1044" s="4" t="s">
        <v>1002</v>
      </c>
      <c r="C1044" s="4" t="s">
        <v>1000</v>
      </c>
      <c r="D1044" s="5" t="s">
        <v>106</v>
      </c>
      <c r="E1044" s="4" t="s">
        <v>1000</v>
      </c>
      <c r="F1044" s="120">
        <v>7580000</v>
      </c>
      <c r="G1044" s="9"/>
    </row>
    <row r="1045" spans="1:7" ht="46.5" x14ac:dyDescent="0.35">
      <c r="A1045" s="5">
        <v>14</v>
      </c>
      <c r="B1045" s="4" t="s">
        <v>1003</v>
      </c>
      <c r="C1045" s="4" t="s">
        <v>1000</v>
      </c>
      <c r="D1045" s="5" t="s">
        <v>106</v>
      </c>
      <c r="E1045" s="4" t="s">
        <v>1000</v>
      </c>
      <c r="F1045" s="120">
        <v>7580000</v>
      </c>
      <c r="G1045" s="9"/>
    </row>
    <row r="1046" spans="1:7" ht="62" x14ac:dyDescent="0.35">
      <c r="A1046" s="5">
        <v>15</v>
      </c>
      <c r="B1046" s="4" t="s">
        <v>1004</v>
      </c>
      <c r="C1046" s="4" t="s">
        <v>1000</v>
      </c>
      <c r="D1046" s="5" t="s">
        <v>106</v>
      </c>
      <c r="E1046" s="4" t="s">
        <v>1000</v>
      </c>
      <c r="F1046" s="120">
        <v>3500000</v>
      </c>
      <c r="G1046" s="9"/>
    </row>
    <row r="1047" spans="1:7" ht="93" x14ac:dyDescent="0.35">
      <c r="A1047" s="5">
        <v>16</v>
      </c>
      <c r="B1047" s="4" t="s">
        <v>1005</v>
      </c>
      <c r="C1047" s="4" t="s">
        <v>1006</v>
      </c>
      <c r="D1047" s="5" t="s">
        <v>106</v>
      </c>
      <c r="E1047" s="4" t="s">
        <v>1006</v>
      </c>
      <c r="F1047" s="120">
        <v>5330000</v>
      </c>
      <c r="G1047" s="9"/>
    </row>
    <row r="1048" spans="1:7" ht="77.5" x14ac:dyDescent="0.35">
      <c r="A1048" s="5">
        <v>17</v>
      </c>
      <c r="B1048" s="4" t="s">
        <v>1007</v>
      </c>
      <c r="C1048" s="4" t="s">
        <v>1006</v>
      </c>
      <c r="D1048" s="5" t="s">
        <v>106</v>
      </c>
      <c r="E1048" s="4" t="s">
        <v>1006</v>
      </c>
      <c r="F1048" s="120">
        <v>2443000</v>
      </c>
      <c r="G1048" s="9"/>
    </row>
    <row r="1049" spans="1:7" ht="62" x14ac:dyDescent="0.35">
      <c r="A1049" s="5">
        <v>18</v>
      </c>
      <c r="B1049" s="4" t="s">
        <v>1008</v>
      </c>
      <c r="C1049" s="4" t="s">
        <v>1009</v>
      </c>
      <c r="D1049" s="5" t="s">
        <v>106</v>
      </c>
      <c r="E1049" s="4" t="s">
        <v>1009</v>
      </c>
      <c r="F1049" s="120">
        <v>5260000</v>
      </c>
      <c r="G1049" s="9"/>
    </row>
    <row r="1050" spans="1:7" ht="77.5" x14ac:dyDescent="0.35">
      <c r="A1050" s="5">
        <v>19</v>
      </c>
      <c r="B1050" s="4" t="s">
        <v>1010</v>
      </c>
      <c r="C1050" s="4" t="s">
        <v>1011</v>
      </c>
      <c r="D1050" s="5" t="s">
        <v>106</v>
      </c>
      <c r="E1050" s="4" t="s">
        <v>1012</v>
      </c>
      <c r="F1050" s="120">
        <v>2443000</v>
      </c>
      <c r="G1050" s="9"/>
    </row>
    <row r="1051" spans="1:7" ht="77.5" x14ac:dyDescent="0.35">
      <c r="A1051" s="5">
        <v>20</v>
      </c>
      <c r="B1051" s="4" t="s">
        <v>1013</v>
      </c>
      <c r="C1051" s="4" t="s">
        <v>1014</v>
      </c>
      <c r="D1051" s="5" t="s">
        <v>106</v>
      </c>
      <c r="E1051" s="4" t="s">
        <v>1014</v>
      </c>
      <c r="F1051" s="120">
        <v>3950000</v>
      </c>
      <c r="G1051" s="9"/>
    </row>
    <row r="1052" spans="1:7" ht="77.5" x14ac:dyDescent="0.35">
      <c r="A1052" s="5">
        <v>21</v>
      </c>
      <c r="B1052" s="4" t="s">
        <v>1015</v>
      </c>
      <c r="C1052" s="4" t="s">
        <v>1016</v>
      </c>
      <c r="D1052" s="5" t="s">
        <v>106</v>
      </c>
      <c r="E1052" s="4" t="s">
        <v>1016</v>
      </c>
      <c r="F1052" s="120">
        <v>24998350</v>
      </c>
      <c r="G1052" s="9"/>
    </row>
    <row r="1053" spans="1:7" ht="46.5" x14ac:dyDescent="0.35">
      <c r="A1053" s="5">
        <v>22</v>
      </c>
      <c r="B1053" s="4" t="s">
        <v>1017</v>
      </c>
      <c r="C1053" s="4" t="s">
        <v>1018</v>
      </c>
      <c r="D1053" s="5" t="s">
        <v>106</v>
      </c>
      <c r="E1053" s="4" t="s">
        <v>1018</v>
      </c>
      <c r="F1053" s="120">
        <v>12252000</v>
      </c>
      <c r="G1053" s="9"/>
    </row>
    <row r="1054" spans="1:7" ht="62" x14ac:dyDescent="0.35">
      <c r="A1054" s="5">
        <v>23</v>
      </c>
      <c r="B1054" s="4" t="s">
        <v>1019</v>
      </c>
      <c r="C1054" s="4" t="s">
        <v>998</v>
      </c>
      <c r="D1054" s="5" t="s">
        <v>106</v>
      </c>
      <c r="E1054" s="4" t="s">
        <v>998</v>
      </c>
      <c r="F1054" s="120">
        <v>5385000</v>
      </c>
      <c r="G1054" s="9"/>
    </row>
    <row r="1055" spans="1:7" ht="108.5" x14ac:dyDescent="0.35">
      <c r="A1055" s="5">
        <v>24</v>
      </c>
      <c r="B1055" s="4" t="s">
        <v>1020</v>
      </c>
      <c r="C1055" s="4" t="s">
        <v>998</v>
      </c>
      <c r="D1055" s="5" t="s">
        <v>106</v>
      </c>
      <c r="E1055" s="4" t="s">
        <v>998</v>
      </c>
      <c r="F1055" s="120">
        <v>4415000</v>
      </c>
      <c r="G1055" s="9"/>
    </row>
    <row r="1056" spans="1:7" ht="46.5" x14ac:dyDescent="0.35">
      <c r="A1056" s="5">
        <v>25</v>
      </c>
      <c r="B1056" s="4" t="s">
        <v>1021</v>
      </c>
      <c r="C1056" s="4" t="s">
        <v>1022</v>
      </c>
      <c r="D1056" s="5" t="s">
        <v>106</v>
      </c>
      <c r="E1056" s="4" t="s">
        <v>1022</v>
      </c>
      <c r="F1056" s="120">
        <v>29908950</v>
      </c>
      <c r="G1056" s="9"/>
    </row>
    <row r="1057" spans="1:7" ht="62" x14ac:dyDescent="0.35">
      <c r="A1057" s="5">
        <v>26</v>
      </c>
      <c r="B1057" s="4" t="s">
        <v>1023</v>
      </c>
      <c r="C1057" s="4" t="s">
        <v>1024</v>
      </c>
      <c r="D1057" s="5" t="s">
        <v>106</v>
      </c>
      <c r="E1057" s="4" t="s">
        <v>1024</v>
      </c>
      <c r="F1057" s="120">
        <v>3315000</v>
      </c>
      <c r="G1057" s="9"/>
    </row>
    <row r="1058" spans="1:7" ht="62" x14ac:dyDescent="0.35">
      <c r="A1058" s="5">
        <v>27</v>
      </c>
      <c r="B1058" s="4" t="s">
        <v>1025</v>
      </c>
      <c r="C1058" s="4" t="s">
        <v>1026</v>
      </c>
      <c r="D1058" s="5" t="s">
        <v>106</v>
      </c>
      <c r="E1058" s="4" t="s">
        <v>1026</v>
      </c>
      <c r="F1058" s="120">
        <v>15000000</v>
      </c>
      <c r="G1058" s="9"/>
    </row>
    <row r="1059" spans="1:7" ht="62" x14ac:dyDescent="0.35">
      <c r="A1059" s="5">
        <v>28</v>
      </c>
      <c r="B1059" s="4" t="s">
        <v>1027</v>
      </c>
      <c r="C1059" s="4" t="s">
        <v>1028</v>
      </c>
      <c r="D1059" s="5" t="s">
        <v>106</v>
      </c>
      <c r="E1059" s="4" t="s">
        <v>1028</v>
      </c>
      <c r="F1059" s="120">
        <v>13464000</v>
      </c>
      <c r="G1059" s="9"/>
    </row>
    <row r="1060" spans="1:7" ht="62" x14ac:dyDescent="0.35">
      <c r="A1060" s="5">
        <v>29</v>
      </c>
      <c r="B1060" s="4" t="s">
        <v>1029</v>
      </c>
      <c r="C1060" s="4" t="s">
        <v>1024</v>
      </c>
      <c r="D1060" s="5" t="s">
        <v>106</v>
      </c>
      <c r="E1060" s="4" t="s">
        <v>1024</v>
      </c>
      <c r="F1060" s="120">
        <v>980000</v>
      </c>
      <c r="G1060" s="9"/>
    </row>
    <row r="1061" spans="1:7" ht="46.5" x14ac:dyDescent="0.35">
      <c r="A1061" s="5">
        <v>30</v>
      </c>
      <c r="B1061" s="4" t="s">
        <v>1030</v>
      </c>
      <c r="C1061" s="4" t="s">
        <v>1031</v>
      </c>
      <c r="D1061" s="5" t="s">
        <v>106</v>
      </c>
      <c r="E1061" s="4" t="s">
        <v>1031</v>
      </c>
      <c r="F1061" s="120">
        <v>12500000</v>
      </c>
      <c r="G1061" s="9"/>
    </row>
    <row r="1062" spans="1:7" ht="62" x14ac:dyDescent="0.35">
      <c r="A1062" s="5">
        <v>31</v>
      </c>
      <c r="B1062" s="4" t="s">
        <v>1032</v>
      </c>
      <c r="C1062" s="4" t="s">
        <v>1033</v>
      </c>
      <c r="D1062" s="5" t="s">
        <v>106</v>
      </c>
      <c r="E1062" s="4" t="s">
        <v>1033</v>
      </c>
      <c r="F1062" s="120">
        <v>980000</v>
      </c>
      <c r="G1062" s="9"/>
    </row>
    <row r="1063" spans="1:7" ht="46.5" x14ac:dyDescent="0.35">
      <c r="A1063" s="5">
        <v>32</v>
      </c>
      <c r="B1063" s="4" t="s">
        <v>1034</v>
      </c>
      <c r="C1063" s="4" t="s">
        <v>1035</v>
      </c>
      <c r="D1063" s="5" t="s">
        <v>106</v>
      </c>
      <c r="E1063" s="4" t="s">
        <v>1035</v>
      </c>
      <c r="F1063" s="120">
        <v>290000</v>
      </c>
      <c r="G1063" s="9"/>
    </row>
    <row r="1064" spans="1:7" ht="46.5" x14ac:dyDescent="0.35">
      <c r="A1064" s="5">
        <v>33</v>
      </c>
      <c r="B1064" s="4" t="s">
        <v>1034</v>
      </c>
      <c r="C1064" s="4" t="s">
        <v>1035</v>
      </c>
      <c r="D1064" s="5" t="s">
        <v>106</v>
      </c>
      <c r="E1064" s="4" t="s">
        <v>1035</v>
      </c>
      <c r="F1064" s="120">
        <v>380000</v>
      </c>
      <c r="G1064" s="9"/>
    </row>
    <row r="1065" spans="1:7" ht="77.5" x14ac:dyDescent="0.35">
      <c r="A1065" s="5">
        <v>34</v>
      </c>
      <c r="B1065" s="4" t="s">
        <v>1036</v>
      </c>
      <c r="C1065" s="4" t="s">
        <v>1024</v>
      </c>
      <c r="D1065" s="5" t="s">
        <v>106</v>
      </c>
      <c r="E1065" s="4" t="s">
        <v>1024</v>
      </c>
      <c r="F1065" s="120">
        <v>3900000</v>
      </c>
      <c r="G1065" s="9"/>
    </row>
    <row r="1066" spans="1:7" ht="77.5" x14ac:dyDescent="0.35">
      <c r="A1066" s="5">
        <v>35</v>
      </c>
      <c r="B1066" s="4" t="s">
        <v>1037</v>
      </c>
      <c r="C1066" s="4" t="s">
        <v>1038</v>
      </c>
      <c r="D1066" s="5" t="s">
        <v>106</v>
      </c>
      <c r="E1066" s="4" t="s">
        <v>1038</v>
      </c>
      <c r="F1066" s="120">
        <v>3900000</v>
      </c>
      <c r="G1066" s="9"/>
    </row>
    <row r="1067" spans="1:7" ht="124" x14ac:dyDescent="0.35">
      <c r="A1067" s="5">
        <v>36</v>
      </c>
      <c r="B1067" s="4" t="s">
        <v>1039</v>
      </c>
      <c r="C1067" s="4" t="s">
        <v>983</v>
      </c>
      <c r="D1067" s="5" t="s">
        <v>106</v>
      </c>
      <c r="E1067" s="4" t="s">
        <v>983</v>
      </c>
      <c r="F1067" s="120">
        <v>150000</v>
      </c>
      <c r="G1067" s="9"/>
    </row>
    <row r="1068" spans="1:7" ht="62" x14ac:dyDescent="0.35">
      <c r="A1068" s="5">
        <v>37</v>
      </c>
      <c r="B1068" s="4" t="s">
        <v>1040</v>
      </c>
      <c r="C1068" s="4" t="s">
        <v>1041</v>
      </c>
      <c r="D1068" s="5" t="s">
        <v>106</v>
      </c>
      <c r="E1068" s="4" t="s">
        <v>1041</v>
      </c>
      <c r="F1068" s="120">
        <v>300000</v>
      </c>
      <c r="G1068" s="9"/>
    </row>
    <row r="1069" spans="1:7" ht="62" x14ac:dyDescent="0.35">
      <c r="A1069" s="5">
        <v>38</v>
      </c>
      <c r="B1069" s="4" t="s">
        <v>1042</v>
      </c>
      <c r="C1069" s="4" t="s">
        <v>1026</v>
      </c>
      <c r="D1069" s="5" t="s">
        <v>106</v>
      </c>
      <c r="E1069" s="4" t="s">
        <v>1043</v>
      </c>
      <c r="F1069" s="120">
        <v>2920000</v>
      </c>
      <c r="G1069" s="9"/>
    </row>
    <row r="1070" spans="1:7" ht="62" x14ac:dyDescent="0.35">
      <c r="A1070" s="5">
        <v>39</v>
      </c>
      <c r="B1070" s="4" t="s">
        <v>1044</v>
      </c>
      <c r="C1070" s="4" t="s">
        <v>1035</v>
      </c>
      <c r="D1070" s="5" t="s">
        <v>106</v>
      </c>
      <c r="E1070" s="4" t="s">
        <v>1035</v>
      </c>
      <c r="F1070" s="120">
        <v>320000</v>
      </c>
      <c r="G1070" s="9"/>
    </row>
    <row r="1071" spans="1:7" ht="31" x14ac:dyDescent="0.35">
      <c r="A1071" s="9">
        <v>40</v>
      </c>
      <c r="B1071" s="10" t="s">
        <v>1045</v>
      </c>
      <c r="C1071" s="10" t="s">
        <v>1046</v>
      </c>
      <c r="D1071" s="10" t="s">
        <v>497</v>
      </c>
      <c r="E1071" s="10" t="s">
        <v>1046</v>
      </c>
      <c r="F1071" s="12">
        <v>15438000</v>
      </c>
      <c r="G1071" s="9"/>
    </row>
    <row r="1072" spans="1:7" ht="31" x14ac:dyDescent="0.35">
      <c r="A1072" s="9">
        <v>41</v>
      </c>
      <c r="B1072" s="10" t="s">
        <v>1045</v>
      </c>
      <c r="C1072" s="10" t="s">
        <v>1047</v>
      </c>
      <c r="D1072" s="10" t="s">
        <v>497</v>
      </c>
      <c r="E1072" s="10" t="s">
        <v>1047</v>
      </c>
      <c r="F1072" s="12">
        <v>70911881.359999999</v>
      </c>
      <c r="G1072" s="9"/>
    </row>
    <row r="1073" spans="1:7" ht="31" x14ac:dyDescent="0.35">
      <c r="A1073" s="9">
        <v>42</v>
      </c>
      <c r="B1073" s="10" t="s">
        <v>1045</v>
      </c>
      <c r="C1073" s="10" t="s">
        <v>1048</v>
      </c>
      <c r="D1073" s="10" t="s">
        <v>497</v>
      </c>
      <c r="E1073" s="10" t="s">
        <v>1048</v>
      </c>
      <c r="F1073" s="12">
        <v>62744400</v>
      </c>
      <c r="G1073" s="9"/>
    </row>
    <row r="1074" spans="1:7" ht="31" x14ac:dyDescent="0.35">
      <c r="A1074" s="9">
        <v>43</v>
      </c>
      <c r="B1074" s="10" t="s">
        <v>1045</v>
      </c>
      <c r="C1074" s="10" t="s">
        <v>1049</v>
      </c>
      <c r="D1074" s="10" t="s">
        <v>497</v>
      </c>
      <c r="E1074" s="10" t="s">
        <v>1049</v>
      </c>
      <c r="F1074" s="12">
        <v>4350000</v>
      </c>
      <c r="G1074" s="9"/>
    </row>
    <row r="1075" spans="1:7" ht="31" x14ac:dyDescent="0.35">
      <c r="A1075" s="9">
        <v>44</v>
      </c>
      <c r="B1075" s="10" t="s">
        <v>1045</v>
      </c>
      <c r="C1075" s="10" t="s">
        <v>1049</v>
      </c>
      <c r="D1075" s="10" t="s">
        <v>497</v>
      </c>
      <c r="E1075" s="10" t="s">
        <v>1049</v>
      </c>
      <c r="F1075" s="12">
        <v>7995000</v>
      </c>
      <c r="G1075" s="9"/>
    </row>
    <row r="1076" spans="1:7" ht="31" x14ac:dyDescent="0.35">
      <c r="A1076" s="9">
        <v>45</v>
      </c>
      <c r="B1076" s="10" t="s">
        <v>1045</v>
      </c>
      <c r="C1076" s="10" t="s">
        <v>1050</v>
      </c>
      <c r="D1076" s="10" t="s">
        <v>497</v>
      </c>
      <c r="E1076" s="10" t="s">
        <v>1050</v>
      </c>
      <c r="F1076" s="12">
        <v>11123000</v>
      </c>
      <c r="G1076" s="9"/>
    </row>
    <row r="1077" spans="1:7" ht="31" x14ac:dyDescent="0.35">
      <c r="A1077" s="9">
        <v>46</v>
      </c>
      <c r="B1077" s="10" t="s">
        <v>1045</v>
      </c>
      <c r="C1077" s="10" t="s">
        <v>1050</v>
      </c>
      <c r="D1077" s="10" t="s">
        <v>497</v>
      </c>
      <c r="E1077" s="10" t="s">
        <v>1050</v>
      </c>
      <c r="F1077" s="12">
        <v>2295000</v>
      </c>
      <c r="G1077" s="9"/>
    </row>
    <row r="1078" spans="1:7" ht="31" x14ac:dyDescent="0.35">
      <c r="A1078" s="9">
        <v>47</v>
      </c>
      <c r="B1078" s="10" t="s">
        <v>1045</v>
      </c>
      <c r="C1078" s="10" t="s">
        <v>1050</v>
      </c>
      <c r="D1078" s="10" t="s">
        <v>497</v>
      </c>
      <c r="E1078" s="10" t="s">
        <v>1050</v>
      </c>
      <c r="F1078" s="12">
        <v>4300000</v>
      </c>
      <c r="G1078" s="9"/>
    </row>
    <row r="1079" spans="1:7" ht="31" x14ac:dyDescent="0.35">
      <c r="A1079" s="9">
        <v>48</v>
      </c>
      <c r="B1079" s="10" t="s">
        <v>1045</v>
      </c>
      <c r="C1079" s="10" t="s">
        <v>1050</v>
      </c>
      <c r="D1079" s="10" t="s">
        <v>497</v>
      </c>
      <c r="E1079" s="10" t="s">
        <v>1050</v>
      </c>
      <c r="F1079" s="12">
        <v>21957500</v>
      </c>
      <c r="G1079" s="9"/>
    </row>
    <row r="1080" spans="1:7" ht="31" x14ac:dyDescent="0.35">
      <c r="A1080" s="9">
        <v>49</v>
      </c>
      <c r="B1080" s="10" t="s">
        <v>1045</v>
      </c>
      <c r="C1080" s="10" t="s">
        <v>1051</v>
      </c>
      <c r="D1080" s="10" t="s">
        <v>497</v>
      </c>
      <c r="E1080" s="10" t="s">
        <v>1051</v>
      </c>
      <c r="F1080" s="12">
        <v>6117000</v>
      </c>
      <c r="G1080" s="9"/>
    </row>
    <row r="1081" spans="1:7" ht="31" x14ac:dyDescent="0.35">
      <c r="A1081" s="9">
        <v>50</v>
      </c>
      <c r="B1081" s="10" t="s">
        <v>1045</v>
      </c>
      <c r="C1081" s="10" t="s">
        <v>1051</v>
      </c>
      <c r="D1081" s="10" t="s">
        <v>497</v>
      </c>
      <c r="E1081" s="10" t="s">
        <v>1051</v>
      </c>
      <c r="F1081" s="12">
        <v>41855000</v>
      </c>
      <c r="G1081" s="9"/>
    </row>
    <row r="1082" spans="1:7" ht="31" x14ac:dyDescent="0.35">
      <c r="A1082" s="9">
        <v>51</v>
      </c>
      <c r="B1082" s="10" t="s">
        <v>1045</v>
      </c>
      <c r="C1082" s="10" t="s">
        <v>1052</v>
      </c>
      <c r="D1082" s="10" t="s">
        <v>497</v>
      </c>
      <c r="E1082" s="10" t="s">
        <v>1052</v>
      </c>
      <c r="F1082" s="12">
        <v>7552000</v>
      </c>
      <c r="G1082" s="9"/>
    </row>
    <row r="1083" spans="1:7" ht="31" x14ac:dyDescent="0.35">
      <c r="A1083" s="9">
        <v>52</v>
      </c>
      <c r="B1083" s="10" t="s">
        <v>1045</v>
      </c>
      <c r="C1083" s="10" t="s">
        <v>1053</v>
      </c>
      <c r="D1083" s="10" t="s">
        <v>497</v>
      </c>
      <c r="E1083" s="10" t="s">
        <v>1053</v>
      </c>
      <c r="F1083" s="12">
        <v>9463062.5</v>
      </c>
      <c r="G1083" s="9"/>
    </row>
    <row r="1084" spans="1:7" ht="31" x14ac:dyDescent="0.35">
      <c r="A1084" s="9">
        <v>53</v>
      </c>
      <c r="B1084" s="10" t="s">
        <v>1045</v>
      </c>
      <c r="C1084" s="10" t="s">
        <v>1054</v>
      </c>
      <c r="D1084" s="10" t="s">
        <v>497</v>
      </c>
      <c r="E1084" s="10" t="s">
        <v>1054</v>
      </c>
      <c r="F1084" s="12">
        <v>1600000</v>
      </c>
      <c r="G1084" s="9"/>
    </row>
    <row r="1085" spans="1:7" ht="31" x14ac:dyDescent="0.35">
      <c r="A1085" s="9">
        <v>54</v>
      </c>
      <c r="B1085" s="10" t="s">
        <v>1045</v>
      </c>
      <c r="C1085" s="10" t="s">
        <v>1054</v>
      </c>
      <c r="D1085" s="10" t="s">
        <v>497</v>
      </c>
      <c r="E1085" s="10" t="s">
        <v>1054</v>
      </c>
      <c r="F1085" s="12">
        <v>6075000</v>
      </c>
      <c r="G1085" s="9"/>
    </row>
    <row r="1086" spans="1:7" ht="31" x14ac:dyDescent="0.35">
      <c r="A1086" s="9">
        <v>55</v>
      </c>
      <c r="B1086" s="10" t="s">
        <v>1045</v>
      </c>
      <c r="C1086" s="10" t="s">
        <v>1054</v>
      </c>
      <c r="D1086" s="10" t="s">
        <v>497</v>
      </c>
      <c r="E1086" s="10" t="s">
        <v>1054</v>
      </c>
      <c r="F1086" s="12">
        <v>3308500</v>
      </c>
      <c r="G1086" s="9"/>
    </row>
    <row r="1087" spans="1:7" ht="31" x14ac:dyDescent="0.35">
      <c r="A1087" s="9">
        <v>56</v>
      </c>
      <c r="B1087" s="10" t="s">
        <v>1045</v>
      </c>
      <c r="C1087" s="10" t="s">
        <v>1046</v>
      </c>
      <c r="D1087" s="10" t="s">
        <v>497</v>
      </c>
      <c r="E1087" s="10" t="s">
        <v>1046</v>
      </c>
      <c r="F1087" s="12">
        <v>119873000</v>
      </c>
      <c r="G1087" s="9"/>
    </row>
    <row r="1088" spans="1:7" ht="31" x14ac:dyDescent="0.35">
      <c r="A1088" s="9">
        <v>57</v>
      </c>
      <c r="B1088" s="10" t="s">
        <v>1045</v>
      </c>
      <c r="C1088" s="10" t="s">
        <v>1055</v>
      </c>
      <c r="D1088" s="10" t="s">
        <v>497</v>
      </c>
      <c r="E1088" s="10" t="s">
        <v>1055</v>
      </c>
      <c r="F1088" s="12">
        <v>63826200</v>
      </c>
      <c r="G1088" s="9"/>
    </row>
    <row r="1089" spans="1:7" ht="31" x14ac:dyDescent="0.35">
      <c r="A1089" s="9">
        <v>58</v>
      </c>
      <c r="B1089" s="10" t="s">
        <v>1045</v>
      </c>
      <c r="C1089" s="10" t="s">
        <v>1055</v>
      </c>
      <c r="D1089" s="10" t="s">
        <v>497</v>
      </c>
      <c r="E1089" s="10" t="s">
        <v>1055</v>
      </c>
      <c r="F1089" s="12">
        <v>143236660</v>
      </c>
      <c r="G1089" s="9"/>
    </row>
    <row r="1090" spans="1:7" ht="31" x14ac:dyDescent="0.35">
      <c r="A1090" s="9">
        <v>59</v>
      </c>
      <c r="B1090" s="10" t="s">
        <v>1045</v>
      </c>
      <c r="C1090" s="10" t="s">
        <v>525</v>
      </c>
      <c r="D1090" s="10" t="s">
        <v>497</v>
      </c>
      <c r="E1090" s="10" t="s">
        <v>525</v>
      </c>
      <c r="F1090" s="12">
        <v>54582200</v>
      </c>
      <c r="G1090" s="9"/>
    </row>
    <row r="1091" spans="1:7" ht="31" x14ac:dyDescent="0.35">
      <c r="A1091" s="9">
        <v>60</v>
      </c>
      <c r="B1091" s="10" t="s">
        <v>1045</v>
      </c>
      <c r="C1091" s="10" t="s">
        <v>1056</v>
      </c>
      <c r="D1091" s="10" t="s">
        <v>497</v>
      </c>
      <c r="E1091" s="10" t="s">
        <v>1056</v>
      </c>
      <c r="F1091" s="12">
        <v>32940000</v>
      </c>
      <c r="G1091" s="9"/>
    </row>
    <row r="1092" spans="1:7" ht="31" x14ac:dyDescent="0.35">
      <c r="A1092" s="9">
        <v>61</v>
      </c>
      <c r="B1092" s="10" t="s">
        <v>1045</v>
      </c>
      <c r="C1092" s="10" t="s">
        <v>1053</v>
      </c>
      <c r="D1092" s="10" t="s">
        <v>497</v>
      </c>
      <c r="E1092" s="10" t="s">
        <v>1053</v>
      </c>
      <c r="F1092" s="12">
        <v>3811235</v>
      </c>
      <c r="G1092" s="9"/>
    </row>
    <row r="1093" spans="1:7" s="34" customFormat="1" x14ac:dyDescent="0.35">
      <c r="A1093" s="382" t="s">
        <v>1638</v>
      </c>
      <c r="B1093" s="382"/>
      <c r="C1093" s="382"/>
      <c r="D1093" s="382"/>
      <c r="E1093" s="382"/>
      <c r="F1093" s="85">
        <f>SUM(F1032:F1092)</f>
        <v>913748888.86000001</v>
      </c>
      <c r="G1093" s="74"/>
    </row>
    <row r="1094" spans="1:7" x14ac:dyDescent="0.35">
      <c r="A1094" s="383" t="s">
        <v>1639</v>
      </c>
      <c r="B1094" s="383"/>
      <c r="C1094" s="383"/>
      <c r="D1094" s="383"/>
      <c r="E1094" s="383"/>
      <c r="F1094" s="113"/>
      <c r="G1094" s="60"/>
    </row>
    <row r="1095" spans="1:7" ht="46.5" x14ac:dyDescent="0.35">
      <c r="A1095" s="98">
        <v>1</v>
      </c>
      <c r="B1095" s="98" t="s">
        <v>1057</v>
      </c>
      <c r="C1095" s="98" t="s">
        <v>1058</v>
      </c>
      <c r="D1095" s="98" t="s">
        <v>10</v>
      </c>
      <c r="E1095" s="98" t="s">
        <v>1058</v>
      </c>
      <c r="F1095" s="109">
        <v>6851250</v>
      </c>
      <c r="G1095" s="9"/>
    </row>
    <row r="1096" spans="1:7" ht="31" x14ac:dyDescent="0.35">
      <c r="A1096" s="98">
        <v>2</v>
      </c>
      <c r="B1096" s="98" t="s">
        <v>1059</v>
      </c>
      <c r="C1096" s="98" t="s">
        <v>1060</v>
      </c>
      <c r="D1096" s="98" t="s">
        <v>10</v>
      </c>
      <c r="E1096" s="98" t="s">
        <v>1060</v>
      </c>
      <c r="F1096" s="109">
        <v>2800000</v>
      </c>
      <c r="G1096" s="9"/>
    </row>
    <row r="1097" spans="1:7" ht="31" x14ac:dyDescent="0.35">
      <c r="A1097" s="98">
        <v>3</v>
      </c>
      <c r="B1097" s="98" t="s">
        <v>1061</v>
      </c>
      <c r="C1097" s="98" t="s">
        <v>1062</v>
      </c>
      <c r="D1097" s="98" t="s">
        <v>10</v>
      </c>
      <c r="E1097" s="98" t="s">
        <v>1062</v>
      </c>
      <c r="F1097" s="109">
        <v>2786000</v>
      </c>
      <c r="G1097" s="9"/>
    </row>
    <row r="1098" spans="1:7" ht="31" x14ac:dyDescent="0.35">
      <c r="A1098" s="98">
        <v>4</v>
      </c>
      <c r="B1098" s="98" t="s">
        <v>1063</v>
      </c>
      <c r="C1098" s="98" t="s">
        <v>1064</v>
      </c>
      <c r="D1098" s="98" t="s">
        <v>10</v>
      </c>
      <c r="E1098" s="98" t="s">
        <v>1064</v>
      </c>
      <c r="F1098" s="109">
        <v>4300000</v>
      </c>
      <c r="G1098" s="9"/>
    </row>
    <row r="1099" spans="1:7" ht="46.5" x14ac:dyDescent="0.35">
      <c r="A1099" s="98">
        <v>5</v>
      </c>
      <c r="B1099" s="98" t="s">
        <v>1065</v>
      </c>
      <c r="C1099" s="98" t="s">
        <v>1058</v>
      </c>
      <c r="D1099" s="98" t="s">
        <v>10</v>
      </c>
      <c r="E1099" s="98" t="s">
        <v>1058</v>
      </c>
      <c r="F1099" s="109">
        <v>2930000</v>
      </c>
      <c r="G1099" s="9"/>
    </row>
    <row r="1100" spans="1:7" ht="31" x14ac:dyDescent="0.35">
      <c r="A1100" s="98">
        <v>6</v>
      </c>
      <c r="B1100" s="98" t="s">
        <v>1066</v>
      </c>
      <c r="C1100" s="98" t="s">
        <v>1058</v>
      </c>
      <c r="D1100" s="98" t="s">
        <v>10</v>
      </c>
      <c r="E1100" s="98" t="s">
        <v>1058</v>
      </c>
      <c r="F1100" s="109">
        <v>9276367.8000000007</v>
      </c>
      <c r="G1100" s="9"/>
    </row>
    <row r="1101" spans="1:7" ht="31" x14ac:dyDescent="0.35">
      <c r="A1101" s="98">
        <v>7</v>
      </c>
      <c r="B1101" s="98" t="s">
        <v>1067</v>
      </c>
      <c r="C1101" s="98" t="s">
        <v>1058</v>
      </c>
      <c r="D1101" s="98" t="s">
        <v>10</v>
      </c>
      <c r="E1101" s="98" t="s">
        <v>1058</v>
      </c>
      <c r="F1101" s="109">
        <v>4016980</v>
      </c>
      <c r="G1101" s="9"/>
    </row>
    <row r="1102" spans="1:7" ht="31" x14ac:dyDescent="0.35">
      <c r="A1102" s="98">
        <v>8</v>
      </c>
      <c r="B1102" s="98" t="s">
        <v>1068</v>
      </c>
      <c r="C1102" s="98" t="s">
        <v>1058</v>
      </c>
      <c r="D1102" s="98" t="s">
        <v>10</v>
      </c>
      <c r="E1102" s="98" t="s">
        <v>1058</v>
      </c>
      <c r="F1102" s="109">
        <v>1496975</v>
      </c>
      <c r="G1102" s="9"/>
    </row>
    <row r="1103" spans="1:7" ht="31" x14ac:dyDescent="0.35">
      <c r="A1103" s="98">
        <v>9</v>
      </c>
      <c r="B1103" s="98" t="s">
        <v>1069</v>
      </c>
      <c r="C1103" s="98" t="s">
        <v>1070</v>
      </c>
      <c r="D1103" s="98" t="s">
        <v>10</v>
      </c>
      <c r="E1103" s="98" t="s">
        <v>1070</v>
      </c>
      <c r="F1103" s="109">
        <v>4100000</v>
      </c>
      <c r="G1103" s="9"/>
    </row>
    <row r="1104" spans="1:7" ht="31" x14ac:dyDescent="0.35">
      <c r="A1104" s="98">
        <v>10</v>
      </c>
      <c r="B1104" s="98" t="s">
        <v>1071</v>
      </c>
      <c r="C1104" s="98" t="s">
        <v>1070</v>
      </c>
      <c r="D1104" s="98" t="s">
        <v>10</v>
      </c>
      <c r="E1104" s="98" t="s">
        <v>1070</v>
      </c>
      <c r="F1104" s="109">
        <v>3500000</v>
      </c>
      <c r="G1104" s="9"/>
    </row>
    <row r="1105" spans="1:7" x14ac:dyDescent="0.35">
      <c r="A1105" s="98">
        <v>11</v>
      </c>
      <c r="B1105" s="98" t="s">
        <v>1072</v>
      </c>
      <c r="C1105" s="98" t="s">
        <v>1064</v>
      </c>
      <c r="D1105" s="98" t="s">
        <v>10</v>
      </c>
      <c r="E1105" s="98" t="s">
        <v>1064</v>
      </c>
      <c r="F1105" s="109">
        <v>1198500</v>
      </c>
      <c r="G1105" s="9"/>
    </row>
    <row r="1106" spans="1:7" x14ac:dyDescent="0.35">
      <c r="A1106" s="98">
        <v>12</v>
      </c>
      <c r="B1106" s="98" t="s">
        <v>1073</v>
      </c>
      <c r="C1106" s="98" t="s">
        <v>1058</v>
      </c>
      <c r="D1106" s="98" t="s">
        <v>10</v>
      </c>
      <c r="E1106" s="98" t="s">
        <v>1058</v>
      </c>
      <c r="F1106" s="109">
        <v>3546560</v>
      </c>
      <c r="G1106" s="9"/>
    </row>
    <row r="1107" spans="1:7" ht="46.5" x14ac:dyDescent="0.35">
      <c r="A1107" s="98">
        <v>13</v>
      </c>
      <c r="B1107" s="98" t="s">
        <v>1074</v>
      </c>
      <c r="C1107" s="98" t="s">
        <v>1075</v>
      </c>
      <c r="D1107" s="98" t="s">
        <v>10</v>
      </c>
      <c r="E1107" s="98" t="s">
        <v>1075</v>
      </c>
      <c r="F1107" s="109">
        <v>2520000</v>
      </c>
      <c r="G1107" s="9"/>
    </row>
    <row r="1108" spans="1:7" ht="31" x14ac:dyDescent="0.35">
      <c r="A1108" s="98">
        <v>14</v>
      </c>
      <c r="B1108" s="98" t="s">
        <v>1076</v>
      </c>
      <c r="C1108" s="98" t="s">
        <v>1077</v>
      </c>
      <c r="D1108" s="98" t="s">
        <v>10</v>
      </c>
      <c r="E1108" s="98" t="s">
        <v>1077</v>
      </c>
      <c r="F1108" s="109">
        <v>450000</v>
      </c>
      <c r="G1108" s="9"/>
    </row>
    <row r="1109" spans="1:7" ht="31" x14ac:dyDescent="0.35">
      <c r="A1109" s="98">
        <v>15</v>
      </c>
      <c r="B1109" s="98" t="s">
        <v>1078</v>
      </c>
      <c r="C1109" s="98" t="s">
        <v>1064</v>
      </c>
      <c r="D1109" s="98" t="s">
        <v>10</v>
      </c>
      <c r="E1109" s="98" t="s">
        <v>1064</v>
      </c>
      <c r="F1109" s="109">
        <v>3500000</v>
      </c>
      <c r="G1109" s="9"/>
    </row>
    <row r="1110" spans="1:7" ht="31" x14ac:dyDescent="0.35">
      <c r="A1110" s="98">
        <v>16</v>
      </c>
      <c r="B1110" s="98" t="s">
        <v>1079</v>
      </c>
      <c r="C1110" s="98" t="s">
        <v>1077</v>
      </c>
      <c r="D1110" s="117" t="s">
        <v>10</v>
      </c>
      <c r="E1110" s="98" t="s">
        <v>1077</v>
      </c>
      <c r="F1110" s="109">
        <v>440000</v>
      </c>
      <c r="G1110" s="9"/>
    </row>
    <row r="1111" spans="1:7" ht="31" x14ac:dyDescent="0.35">
      <c r="A1111" s="98">
        <v>17</v>
      </c>
      <c r="B1111" s="98" t="s">
        <v>1080</v>
      </c>
      <c r="C1111" s="98" t="s">
        <v>1060</v>
      </c>
      <c r="D1111" s="117" t="s">
        <v>10</v>
      </c>
      <c r="E1111" s="98" t="s">
        <v>1060</v>
      </c>
      <c r="F1111" s="117" t="s">
        <v>1081</v>
      </c>
      <c r="G1111" s="9"/>
    </row>
    <row r="1112" spans="1:7" ht="46.5" x14ac:dyDescent="0.35">
      <c r="A1112" s="98">
        <v>18</v>
      </c>
      <c r="B1112" s="98" t="s">
        <v>1082</v>
      </c>
      <c r="C1112" s="98" t="s">
        <v>1083</v>
      </c>
      <c r="D1112" s="117" t="s">
        <v>10</v>
      </c>
      <c r="E1112" s="98" t="s">
        <v>1083</v>
      </c>
      <c r="F1112" s="109">
        <v>2400000</v>
      </c>
      <c r="G1112" s="9"/>
    </row>
    <row r="1113" spans="1:7" ht="77.5" x14ac:dyDescent="0.35">
      <c r="A1113" s="98">
        <v>19</v>
      </c>
      <c r="B1113" s="115" t="s">
        <v>1084</v>
      </c>
      <c r="C1113" s="98" t="s">
        <v>1085</v>
      </c>
      <c r="D1113" s="117" t="s">
        <v>10</v>
      </c>
      <c r="E1113" s="98" t="s">
        <v>1085</v>
      </c>
      <c r="F1113" s="109">
        <v>12288000</v>
      </c>
      <c r="G1113" s="9"/>
    </row>
    <row r="1114" spans="1:7" ht="46.5" x14ac:dyDescent="0.35">
      <c r="A1114" s="98">
        <v>20</v>
      </c>
      <c r="B1114" s="98" t="s">
        <v>1086</v>
      </c>
      <c r="C1114" s="98" t="s">
        <v>1087</v>
      </c>
      <c r="D1114" s="117" t="s">
        <v>10</v>
      </c>
      <c r="E1114" s="98" t="s">
        <v>1087</v>
      </c>
      <c r="F1114" s="109">
        <v>700000</v>
      </c>
      <c r="G1114" s="9"/>
    </row>
    <row r="1115" spans="1:7" ht="46.5" x14ac:dyDescent="0.35">
      <c r="A1115" s="108">
        <v>21</v>
      </c>
      <c r="B1115" s="115" t="s">
        <v>1088</v>
      </c>
      <c r="C1115" s="98" t="s">
        <v>1089</v>
      </c>
      <c r="D1115" s="115" t="s">
        <v>1090</v>
      </c>
      <c r="E1115" s="98" t="s">
        <v>1089</v>
      </c>
      <c r="F1115" s="109">
        <v>9430000</v>
      </c>
      <c r="G1115" s="9"/>
    </row>
    <row r="1116" spans="1:7" ht="31" x14ac:dyDescent="0.35">
      <c r="A1116" s="108">
        <v>22</v>
      </c>
      <c r="B1116" s="115" t="s">
        <v>1091</v>
      </c>
      <c r="C1116" s="98" t="s">
        <v>1092</v>
      </c>
      <c r="D1116" s="115" t="s">
        <v>1093</v>
      </c>
      <c r="E1116" s="98" t="s">
        <v>1092</v>
      </c>
      <c r="F1116" s="109">
        <v>39395000</v>
      </c>
      <c r="G1116" s="9"/>
    </row>
    <row r="1117" spans="1:7" ht="31" x14ac:dyDescent="0.35">
      <c r="A1117" s="108">
        <v>23</v>
      </c>
      <c r="B1117" s="115" t="s">
        <v>1094</v>
      </c>
      <c r="C1117" s="98" t="s">
        <v>1095</v>
      </c>
      <c r="D1117" s="115" t="s">
        <v>1090</v>
      </c>
      <c r="E1117" s="98" t="s">
        <v>1095</v>
      </c>
      <c r="F1117" s="109">
        <v>480000</v>
      </c>
      <c r="G1117" s="9"/>
    </row>
    <row r="1118" spans="1:7" ht="31" x14ac:dyDescent="0.35">
      <c r="A1118" s="108">
        <v>24</v>
      </c>
      <c r="B1118" s="115" t="s">
        <v>1096</v>
      </c>
      <c r="C1118" s="98" t="s">
        <v>1095</v>
      </c>
      <c r="D1118" s="115" t="s">
        <v>1090</v>
      </c>
      <c r="E1118" s="98" t="s">
        <v>1095</v>
      </c>
      <c r="F1118" s="109">
        <v>8000000</v>
      </c>
      <c r="G1118" s="9"/>
    </row>
    <row r="1119" spans="1:7" x14ac:dyDescent="0.35">
      <c r="A1119" s="108">
        <v>25</v>
      </c>
      <c r="B1119" s="115" t="s">
        <v>1097</v>
      </c>
      <c r="C1119" s="98" t="s">
        <v>1098</v>
      </c>
      <c r="D1119" s="115" t="s">
        <v>1090</v>
      </c>
      <c r="E1119" s="98" t="s">
        <v>1098</v>
      </c>
      <c r="F1119" s="109">
        <v>1950000</v>
      </c>
      <c r="G1119" s="9"/>
    </row>
    <row r="1120" spans="1:7" ht="31" x14ac:dyDescent="0.35">
      <c r="A1120" s="108">
        <v>26</v>
      </c>
      <c r="B1120" s="115" t="s">
        <v>1099</v>
      </c>
      <c r="C1120" s="98" t="s">
        <v>1100</v>
      </c>
      <c r="D1120" s="115" t="s">
        <v>1090</v>
      </c>
      <c r="E1120" s="98" t="s">
        <v>1100</v>
      </c>
      <c r="F1120" s="109">
        <v>20500000</v>
      </c>
      <c r="G1120" s="9"/>
    </row>
    <row r="1121" spans="1:7" ht="31" x14ac:dyDescent="0.35">
      <c r="A1121" s="108">
        <v>27</v>
      </c>
      <c r="B1121" s="110" t="s">
        <v>1101</v>
      </c>
      <c r="C1121" s="110" t="s">
        <v>1102</v>
      </c>
      <c r="D1121" s="110"/>
      <c r="E1121" s="110" t="s">
        <v>1102</v>
      </c>
      <c r="F1121" s="111">
        <v>792000</v>
      </c>
      <c r="G1121" s="9"/>
    </row>
    <row r="1122" spans="1:7" ht="31" x14ac:dyDescent="0.35">
      <c r="A1122" s="108">
        <v>28</v>
      </c>
      <c r="B1122" s="115" t="s">
        <v>1103</v>
      </c>
      <c r="C1122" s="98" t="s">
        <v>1104</v>
      </c>
      <c r="D1122" s="115" t="s">
        <v>1093</v>
      </c>
      <c r="E1122" s="98" t="s">
        <v>1104</v>
      </c>
      <c r="F1122" s="107">
        <v>5040000</v>
      </c>
      <c r="G1122" s="9"/>
    </row>
    <row r="1123" spans="1:7" ht="62" x14ac:dyDescent="0.35">
      <c r="A1123" s="108">
        <v>29</v>
      </c>
      <c r="B1123" s="115" t="s">
        <v>1105</v>
      </c>
      <c r="C1123" s="98" t="s">
        <v>1089</v>
      </c>
      <c r="D1123" s="115" t="s">
        <v>1090</v>
      </c>
      <c r="E1123" s="98" t="s">
        <v>1089</v>
      </c>
      <c r="F1123" s="109">
        <v>1000000</v>
      </c>
      <c r="G1123" s="9"/>
    </row>
    <row r="1124" spans="1:7" ht="31" x14ac:dyDescent="0.35">
      <c r="A1124" s="108">
        <v>30</v>
      </c>
      <c r="B1124" s="115" t="s">
        <v>1106</v>
      </c>
      <c r="C1124" s="98" t="s">
        <v>1107</v>
      </c>
      <c r="D1124" s="115" t="s">
        <v>1108</v>
      </c>
      <c r="E1124" s="98" t="s">
        <v>1107</v>
      </c>
      <c r="F1124" s="109">
        <v>37443100</v>
      </c>
      <c r="G1124" s="9"/>
    </row>
    <row r="1125" spans="1:7" ht="31" x14ac:dyDescent="0.35">
      <c r="A1125" s="108">
        <v>31</v>
      </c>
      <c r="B1125" s="115" t="s">
        <v>1091</v>
      </c>
      <c r="C1125" s="98" t="s">
        <v>1095</v>
      </c>
      <c r="D1125" s="115" t="s">
        <v>1090</v>
      </c>
      <c r="E1125" s="98" t="s">
        <v>1095</v>
      </c>
      <c r="F1125" s="109">
        <v>139500</v>
      </c>
      <c r="G1125" s="9"/>
    </row>
    <row r="1126" spans="1:7" ht="31" x14ac:dyDescent="0.35">
      <c r="A1126" s="108">
        <v>32</v>
      </c>
      <c r="B1126" s="115" t="s">
        <v>1099</v>
      </c>
      <c r="C1126" s="98" t="s">
        <v>1095</v>
      </c>
      <c r="D1126" s="115" t="s">
        <v>1090</v>
      </c>
      <c r="E1126" s="98" t="s">
        <v>1095</v>
      </c>
      <c r="F1126" s="109">
        <v>6300000</v>
      </c>
      <c r="G1126" s="9"/>
    </row>
    <row r="1127" spans="1:7" ht="46.5" x14ac:dyDescent="0.35">
      <c r="A1127" s="108">
        <v>33</v>
      </c>
      <c r="B1127" s="115" t="s">
        <v>1109</v>
      </c>
      <c r="C1127" s="98" t="s">
        <v>1095</v>
      </c>
      <c r="D1127" s="115" t="s">
        <v>1090</v>
      </c>
      <c r="E1127" s="98" t="s">
        <v>1095</v>
      </c>
      <c r="F1127" s="109">
        <v>696000</v>
      </c>
      <c r="G1127" s="9"/>
    </row>
    <row r="1128" spans="1:7" ht="31" x14ac:dyDescent="0.35">
      <c r="A1128" s="108">
        <v>34</v>
      </c>
      <c r="B1128" s="115" t="s">
        <v>1110</v>
      </c>
      <c r="C1128" s="98" t="s">
        <v>1095</v>
      </c>
      <c r="D1128" s="115" t="s">
        <v>1090</v>
      </c>
      <c r="E1128" s="98" t="s">
        <v>1095</v>
      </c>
      <c r="F1128" s="109">
        <v>1225000</v>
      </c>
      <c r="G1128" s="9"/>
    </row>
    <row r="1129" spans="1:7" ht="31" x14ac:dyDescent="0.35">
      <c r="A1129" s="108">
        <v>35</v>
      </c>
      <c r="B1129" s="115" t="s">
        <v>1111</v>
      </c>
      <c r="C1129" s="98" t="s">
        <v>1095</v>
      </c>
      <c r="D1129" s="115" t="s">
        <v>1090</v>
      </c>
      <c r="E1129" s="98" t="s">
        <v>1095</v>
      </c>
      <c r="F1129" s="109">
        <v>4280000</v>
      </c>
      <c r="G1129" s="9"/>
    </row>
    <row r="1130" spans="1:7" ht="31" x14ac:dyDescent="0.35">
      <c r="A1130" s="108">
        <v>36</v>
      </c>
      <c r="B1130" s="115" t="s">
        <v>1112</v>
      </c>
      <c r="C1130" s="98" t="s">
        <v>1095</v>
      </c>
      <c r="D1130" s="115" t="s">
        <v>1090</v>
      </c>
      <c r="E1130" s="98" t="s">
        <v>1095</v>
      </c>
      <c r="F1130" s="109">
        <v>1215000</v>
      </c>
      <c r="G1130" s="9"/>
    </row>
    <row r="1131" spans="1:7" ht="31" x14ac:dyDescent="0.35">
      <c r="A1131" s="108">
        <v>37</v>
      </c>
      <c r="B1131" s="115" t="s">
        <v>1097</v>
      </c>
      <c r="C1131" s="98" t="s">
        <v>1095</v>
      </c>
      <c r="D1131" s="115" t="s">
        <v>1090</v>
      </c>
      <c r="E1131" s="98" t="s">
        <v>1095</v>
      </c>
      <c r="F1131" s="109">
        <v>350000</v>
      </c>
      <c r="G1131" s="9"/>
    </row>
    <row r="1132" spans="1:7" ht="31" x14ac:dyDescent="0.35">
      <c r="A1132" s="108">
        <v>38</v>
      </c>
      <c r="B1132" s="115" t="s">
        <v>1113</v>
      </c>
      <c r="C1132" s="98" t="s">
        <v>1095</v>
      </c>
      <c r="D1132" s="115" t="s">
        <v>1090</v>
      </c>
      <c r="E1132" s="98" t="s">
        <v>1095</v>
      </c>
      <c r="F1132" s="109">
        <v>354500</v>
      </c>
      <c r="G1132" s="9"/>
    </row>
    <row r="1133" spans="1:7" ht="31" x14ac:dyDescent="0.35">
      <c r="A1133" s="108">
        <v>39</v>
      </c>
      <c r="B1133" s="115" t="s">
        <v>1114</v>
      </c>
      <c r="C1133" s="98" t="s">
        <v>1095</v>
      </c>
      <c r="D1133" s="115" t="s">
        <v>1090</v>
      </c>
      <c r="E1133" s="98" t="s">
        <v>1095</v>
      </c>
      <c r="F1133" s="109">
        <v>387000</v>
      </c>
      <c r="G1133" s="9"/>
    </row>
    <row r="1134" spans="1:7" ht="31" x14ac:dyDescent="0.35">
      <c r="A1134" s="108">
        <v>40</v>
      </c>
      <c r="B1134" s="115" t="s">
        <v>1115</v>
      </c>
      <c r="C1134" s="98" t="s">
        <v>1095</v>
      </c>
      <c r="D1134" s="115" t="s">
        <v>1090</v>
      </c>
      <c r="E1134" s="98" t="s">
        <v>1095</v>
      </c>
      <c r="F1134" s="109">
        <v>2750000</v>
      </c>
      <c r="G1134" s="9"/>
    </row>
    <row r="1135" spans="1:7" ht="31" x14ac:dyDescent="0.35">
      <c r="A1135" s="108">
        <v>41</v>
      </c>
      <c r="B1135" s="98" t="s">
        <v>1110</v>
      </c>
      <c r="C1135" s="110" t="s">
        <v>1116</v>
      </c>
      <c r="D1135" s="10" t="s">
        <v>1090</v>
      </c>
      <c r="E1135" s="110" t="s">
        <v>1116</v>
      </c>
      <c r="F1135" s="111">
        <v>6158000</v>
      </c>
      <c r="G1135" s="9"/>
    </row>
    <row r="1136" spans="1:7" ht="31" x14ac:dyDescent="0.35">
      <c r="A1136" s="108">
        <v>42</v>
      </c>
      <c r="B1136" s="105" t="s">
        <v>1101</v>
      </c>
      <c r="C1136" s="110" t="s">
        <v>1116</v>
      </c>
      <c r="D1136" s="98" t="s">
        <v>1090</v>
      </c>
      <c r="E1136" s="110" t="s">
        <v>1116</v>
      </c>
      <c r="F1136" s="111">
        <v>12300000</v>
      </c>
      <c r="G1136" s="9"/>
    </row>
    <row r="1137" spans="1:7" ht="31" x14ac:dyDescent="0.35">
      <c r="A1137" s="108">
        <v>43</v>
      </c>
      <c r="B1137" s="115" t="s">
        <v>1117</v>
      </c>
      <c r="C1137" s="98" t="s">
        <v>1092</v>
      </c>
      <c r="D1137" s="115" t="s">
        <v>1093</v>
      </c>
      <c r="E1137" s="98" t="s">
        <v>1092</v>
      </c>
      <c r="F1137" s="109">
        <v>13114008</v>
      </c>
      <c r="G1137" s="9"/>
    </row>
    <row r="1138" spans="1:7" ht="31" x14ac:dyDescent="0.35">
      <c r="A1138" s="108">
        <v>44</v>
      </c>
      <c r="B1138" s="115" t="s">
        <v>1118</v>
      </c>
      <c r="C1138" s="98" t="s">
        <v>1095</v>
      </c>
      <c r="D1138" s="115" t="s">
        <v>1090</v>
      </c>
      <c r="E1138" s="98" t="s">
        <v>1095</v>
      </c>
      <c r="F1138" s="109">
        <v>208000</v>
      </c>
      <c r="G1138" s="9"/>
    </row>
    <row r="1139" spans="1:7" ht="31" x14ac:dyDescent="0.35">
      <c r="A1139" s="108">
        <v>45</v>
      </c>
      <c r="B1139" s="115" t="s">
        <v>1119</v>
      </c>
      <c r="C1139" s="98" t="s">
        <v>1095</v>
      </c>
      <c r="D1139" s="115" t="s">
        <v>1090</v>
      </c>
      <c r="E1139" s="98" t="s">
        <v>1095</v>
      </c>
      <c r="F1139" s="109">
        <v>2600000</v>
      </c>
      <c r="G1139" s="9"/>
    </row>
    <row r="1140" spans="1:7" ht="31" x14ac:dyDescent="0.35">
      <c r="A1140" s="108">
        <v>46</v>
      </c>
      <c r="B1140" s="115" t="s">
        <v>1099</v>
      </c>
      <c r="C1140" s="98" t="s">
        <v>1095</v>
      </c>
      <c r="D1140" s="115" t="s">
        <v>1090</v>
      </c>
      <c r="E1140" s="98" t="s">
        <v>1095</v>
      </c>
      <c r="F1140" s="109">
        <v>12000000</v>
      </c>
      <c r="G1140" s="9"/>
    </row>
    <row r="1141" spans="1:7" ht="31" x14ac:dyDescent="0.35">
      <c r="A1141" s="108">
        <v>47</v>
      </c>
      <c r="B1141" s="115" t="s">
        <v>1096</v>
      </c>
      <c r="C1141" s="98" t="s">
        <v>1095</v>
      </c>
      <c r="D1141" s="115" t="s">
        <v>1090</v>
      </c>
      <c r="E1141" s="98" t="s">
        <v>1095</v>
      </c>
      <c r="F1141" s="109">
        <v>6000000</v>
      </c>
      <c r="G1141" s="9"/>
    </row>
    <row r="1142" spans="1:7" ht="31" x14ac:dyDescent="0.35">
      <c r="A1142" s="108">
        <v>48</v>
      </c>
      <c r="B1142" s="115" t="s">
        <v>1120</v>
      </c>
      <c r="C1142" s="98" t="s">
        <v>1095</v>
      </c>
      <c r="D1142" s="115" t="s">
        <v>1090</v>
      </c>
      <c r="E1142" s="98" t="s">
        <v>1095</v>
      </c>
      <c r="F1142" s="109">
        <v>4275000</v>
      </c>
      <c r="G1142" s="9"/>
    </row>
    <row r="1143" spans="1:7" ht="31" x14ac:dyDescent="0.35">
      <c r="A1143" s="108">
        <v>49</v>
      </c>
      <c r="B1143" s="115" t="s">
        <v>1091</v>
      </c>
      <c r="C1143" s="98" t="s">
        <v>1095</v>
      </c>
      <c r="D1143" s="115" t="s">
        <v>1090</v>
      </c>
      <c r="E1143" s="98" t="s">
        <v>1095</v>
      </c>
      <c r="F1143" s="109">
        <v>929000</v>
      </c>
      <c r="G1143" s="9"/>
    </row>
    <row r="1144" spans="1:7" x14ac:dyDescent="0.35">
      <c r="A1144" s="108">
        <v>50</v>
      </c>
      <c r="B1144" s="98" t="s">
        <v>1121</v>
      </c>
      <c r="C1144" s="110" t="s">
        <v>1098</v>
      </c>
      <c r="D1144" s="110" t="s">
        <v>1090</v>
      </c>
      <c r="E1144" s="110" t="s">
        <v>1098</v>
      </c>
      <c r="F1144" s="111">
        <v>441000</v>
      </c>
      <c r="G1144" s="9"/>
    </row>
    <row r="1145" spans="1:7" ht="31" x14ac:dyDescent="0.35">
      <c r="A1145" s="108">
        <v>51</v>
      </c>
      <c r="B1145" s="115" t="s">
        <v>1122</v>
      </c>
      <c r="C1145" s="98" t="s">
        <v>1098</v>
      </c>
      <c r="D1145" s="115" t="s">
        <v>1090</v>
      </c>
      <c r="E1145" s="98" t="s">
        <v>1098</v>
      </c>
      <c r="F1145" s="109">
        <v>3200000</v>
      </c>
      <c r="G1145" s="9"/>
    </row>
    <row r="1146" spans="1:7" ht="31" x14ac:dyDescent="0.35">
      <c r="A1146" s="108">
        <v>52</v>
      </c>
      <c r="B1146" s="115" t="s">
        <v>1123</v>
      </c>
      <c r="C1146" s="98" t="s">
        <v>1124</v>
      </c>
      <c r="D1146" s="115" t="s">
        <v>1093</v>
      </c>
      <c r="E1146" s="98" t="s">
        <v>1124</v>
      </c>
      <c r="F1146" s="109">
        <v>60000</v>
      </c>
      <c r="G1146" s="9"/>
    </row>
    <row r="1147" spans="1:7" ht="31" x14ac:dyDescent="0.35">
      <c r="A1147" s="108">
        <v>53</v>
      </c>
      <c r="B1147" s="115" t="s">
        <v>1125</v>
      </c>
      <c r="C1147" s="98" t="s">
        <v>1095</v>
      </c>
      <c r="D1147" s="115" t="s">
        <v>1090</v>
      </c>
      <c r="E1147" s="98" t="s">
        <v>1095</v>
      </c>
      <c r="F1147" s="109">
        <v>16407500</v>
      </c>
      <c r="G1147" s="9"/>
    </row>
    <row r="1148" spans="1:7" ht="31" x14ac:dyDescent="0.35">
      <c r="A1148" s="108">
        <v>54</v>
      </c>
      <c r="B1148" s="115" t="s">
        <v>1126</v>
      </c>
      <c r="C1148" s="98" t="s">
        <v>1124</v>
      </c>
      <c r="D1148" s="115" t="s">
        <v>1093</v>
      </c>
      <c r="E1148" s="98" t="s">
        <v>1124</v>
      </c>
      <c r="F1148" s="109">
        <v>250000</v>
      </c>
      <c r="G1148" s="9"/>
    </row>
    <row r="1149" spans="1:7" ht="31" x14ac:dyDescent="0.35">
      <c r="A1149" s="108">
        <v>55</v>
      </c>
      <c r="B1149" s="115" t="s">
        <v>1127</v>
      </c>
      <c r="C1149" s="98" t="s">
        <v>1098</v>
      </c>
      <c r="D1149" s="115" t="s">
        <v>1090</v>
      </c>
      <c r="E1149" s="115" t="s">
        <v>1098</v>
      </c>
      <c r="F1149" s="109">
        <v>9320000</v>
      </c>
      <c r="G1149" s="9"/>
    </row>
    <row r="1150" spans="1:7" ht="31" x14ac:dyDescent="0.35">
      <c r="A1150" s="108">
        <v>56</v>
      </c>
      <c r="B1150" s="115" t="s">
        <v>1125</v>
      </c>
      <c r="C1150" s="98" t="s">
        <v>1098</v>
      </c>
      <c r="D1150" s="115" t="s">
        <v>1090</v>
      </c>
      <c r="E1150" s="115" t="s">
        <v>1098</v>
      </c>
      <c r="F1150" s="109">
        <v>7520000</v>
      </c>
      <c r="G1150" s="9"/>
    </row>
    <row r="1151" spans="1:7" ht="31" x14ac:dyDescent="0.35">
      <c r="A1151" s="108">
        <v>57</v>
      </c>
      <c r="B1151" s="115" t="s">
        <v>1106</v>
      </c>
      <c r="C1151" s="98" t="s">
        <v>1107</v>
      </c>
      <c r="D1151" s="115" t="s">
        <v>1108</v>
      </c>
      <c r="E1151" s="98" t="s">
        <v>1107</v>
      </c>
      <c r="F1151" s="109">
        <v>41124200</v>
      </c>
      <c r="G1151" s="9"/>
    </row>
    <row r="1152" spans="1:7" ht="31" x14ac:dyDescent="0.35">
      <c r="A1152" s="108">
        <v>58</v>
      </c>
      <c r="B1152" s="98" t="s">
        <v>1128</v>
      </c>
      <c r="C1152" s="98" t="s">
        <v>1116</v>
      </c>
      <c r="D1152" s="115" t="s">
        <v>1090</v>
      </c>
      <c r="E1152" s="98" t="s">
        <v>1116</v>
      </c>
      <c r="F1152" s="109">
        <v>2620000</v>
      </c>
      <c r="G1152" s="9"/>
    </row>
    <row r="1153" spans="1:7" x14ac:dyDescent="0.35">
      <c r="A1153" s="108">
        <v>59</v>
      </c>
      <c r="B1153" s="115" t="s">
        <v>1129</v>
      </c>
      <c r="C1153" s="98" t="s">
        <v>1116</v>
      </c>
      <c r="D1153" s="115" t="s">
        <v>1090</v>
      </c>
      <c r="E1153" s="98" t="s">
        <v>1116</v>
      </c>
      <c r="F1153" s="109">
        <v>190000</v>
      </c>
      <c r="G1153" s="9"/>
    </row>
    <row r="1154" spans="1:7" ht="31" x14ac:dyDescent="0.35">
      <c r="A1154" s="108">
        <v>60</v>
      </c>
      <c r="B1154" s="115" t="s">
        <v>1117</v>
      </c>
      <c r="C1154" s="98" t="s">
        <v>1092</v>
      </c>
      <c r="D1154" s="115" t="s">
        <v>1093</v>
      </c>
      <c r="E1154" s="98" t="s">
        <v>1092</v>
      </c>
      <c r="F1154" s="109">
        <v>17479968</v>
      </c>
      <c r="G1154" s="9"/>
    </row>
    <row r="1155" spans="1:7" ht="31" x14ac:dyDescent="0.35">
      <c r="A1155" s="108">
        <v>61</v>
      </c>
      <c r="B1155" s="115" t="s">
        <v>1117</v>
      </c>
      <c r="C1155" s="98" t="s">
        <v>1092</v>
      </c>
      <c r="D1155" s="115" t="s">
        <v>1093</v>
      </c>
      <c r="E1155" s="98" t="s">
        <v>1092</v>
      </c>
      <c r="F1155" s="109">
        <v>13114008</v>
      </c>
      <c r="G1155" s="9"/>
    </row>
    <row r="1156" spans="1:7" ht="31" x14ac:dyDescent="0.35">
      <c r="A1156" s="108">
        <v>62</v>
      </c>
      <c r="B1156" s="115" t="s">
        <v>1117</v>
      </c>
      <c r="C1156" s="98" t="s">
        <v>1092</v>
      </c>
      <c r="D1156" s="115" t="s">
        <v>1093</v>
      </c>
      <c r="E1156" s="98" t="s">
        <v>1092</v>
      </c>
      <c r="F1156" s="109">
        <v>3264500</v>
      </c>
      <c r="G1156" s="9"/>
    </row>
    <row r="1157" spans="1:7" ht="31" x14ac:dyDescent="0.35">
      <c r="A1157" s="108">
        <v>63</v>
      </c>
      <c r="B1157" s="115" t="s">
        <v>1130</v>
      </c>
      <c r="C1157" s="98" t="s">
        <v>1102</v>
      </c>
      <c r="D1157" s="115" t="s">
        <v>1093</v>
      </c>
      <c r="E1157" s="98" t="s">
        <v>1102</v>
      </c>
      <c r="F1157" s="109">
        <v>3155200</v>
      </c>
      <c r="G1157" s="9"/>
    </row>
    <row r="1158" spans="1:7" ht="31" x14ac:dyDescent="0.35">
      <c r="A1158" s="108">
        <v>64</v>
      </c>
      <c r="B1158" s="98" t="s">
        <v>1130</v>
      </c>
      <c r="C1158" s="98" t="s">
        <v>289</v>
      </c>
      <c r="D1158" s="98" t="s">
        <v>1090</v>
      </c>
      <c r="E1158" s="116" t="s">
        <v>289</v>
      </c>
      <c r="F1158" s="109">
        <v>7819400</v>
      </c>
      <c r="G1158" s="9"/>
    </row>
    <row r="1159" spans="1:7" ht="31" x14ac:dyDescent="0.35">
      <c r="A1159" s="108">
        <v>65</v>
      </c>
      <c r="B1159" s="98" t="s">
        <v>1130</v>
      </c>
      <c r="C1159" s="98" t="s">
        <v>289</v>
      </c>
      <c r="D1159" s="98" t="s">
        <v>1090</v>
      </c>
      <c r="E1159" s="116" t="s">
        <v>289</v>
      </c>
      <c r="F1159" s="109">
        <v>98810000</v>
      </c>
      <c r="G1159" s="9"/>
    </row>
    <row r="1160" spans="1:7" ht="46.5" x14ac:dyDescent="0.35">
      <c r="A1160" s="108">
        <v>66</v>
      </c>
      <c r="B1160" s="115" t="s">
        <v>1131</v>
      </c>
      <c r="C1160" s="98" t="s">
        <v>1132</v>
      </c>
      <c r="D1160" s="115" t="s">
        <v>1090</v>
      </c>
      <c r="E1160" s="116" t="s">
        <v>1132</v>
      </c>
      <c r="F1160" s="109">
        <v>441000</v>
      </c>
      <c r="G1160" s="9"/>
    </row>
    <row r="1161" spans="1:7" ht="31" x14ac:dyDescent="0.35">
      <c r="A1161" s="108">
        <v>67</v>
      </c>
      <c r="B1161" s="115" t="s">
        <v>1130</v>
      </c>
      <c r="C1161" s="98" t="s">
        <v>1133</v>
      </c>
      <c r="D1161" s="115" t="s">
        <v>1090</v>
      </c>
      <c r="E1161" s="116" t="s">
        <v>1133</v>
      </c>
      <c r="F1161" s="109">
        <v>28209375</v>
      </c>
      <c r="G1161" s="9"/>
    </row>
    <row r="1162" spans="1:7" ht="31" x14ac:dyDescent="0.35">
      <c r="A1162" s="108">
        <v>68</v>
      </c>
      <c r="B1162" s="115" t="s">
        <v>1130</v>
      </c>
      <c r="C1162" s="98" t="s">
        <v>1134</v>
      </c>
      <c r="D1162" s="115" t="s">
        <v>1090</v>
      </c>
      <c r="E1162" s="116" t="s">
        <v>1134</v>
      </c>
      <c r="F1162" s="109">
        <v>36718000</v>
      </c>
      <c r="G1162" s="9"/>
    </row>
    <row r="1163" spans="1:7" ht="31" x14ac:dyDescent="0.35">
      <c r="A1163" s="108">
        <v>69</v>
      </c>
      <c r="B1163" s="115" t="s">
        <v>1130</v>
      </c>
      <c r="C1163" s="98" t="s">
        <v>832</v>
      </c>
      <c r="D1163" s="115" t="s">
        <v>1090</v>
      </c>
      <c r="E1163" s="116" t="s">
        <v>832</v>
      </c>
      <c r="F1163" s="109">
        <v>37229000</v>
      </c>
      <c r="G1163" s="9"/>
    </row>
    <row r="1164" spans="1:7" x14ac:dyDescent="0.35">
      <c r="A1164" s="386">
        <v>70</v>
      </c>
      <c r="B1164" s="399" t="s">
        <v>1130</v>
      </c>
      <c r="C1164" s="371" t="s">
        <v>1135</v>
      </c>
      <c r="D1164" s="399" t="s">
        <v>1090</v>
      </c>
      <c r="E1164" s="396" t="s">
        <v>1135</v>
      </c>
      <c r="F1164" s="404">
        <v>14560000</v>
      </c>
      <c r="G1164" s="9"/>
    </row>
    <row r="1165" spans="1:7" x14ac:dyDescent="0.35">
      <c r="A1165" s="386"/>
      <c r="B1165" s="399"/>
      <c r="C1165" s="371"/>
      <c r="D1165" s="399"/>
      <c r="E1165" s="396"/>
      <c r="F1165" s="404"/>
      <c r="G1165" s="9"/>
    </row>
    <row r="1166" spans="1:7" ht="31" x14ac:dyDescent="0.35">
      <c r="A1166" s="108">
        <v>71</v>
      </c>
      <c r="B1166" s="115" t="s">
        <v>1130</v>
      </c>
      <c r="C1166" s="98" t="s">
        <v>1102</v>
      </c>
      <c r="D1166" s="115" t="s">
        <v>1090</v>
      </c>
      <c r="E1166" s="116" t="s">
        <v>1102</v>
      </c>
      <c r="F1166" s="111">
        <v>6500000</v>
      </c>
      <c r="G1166" s="9"/>
    </row>
    <row r="1167" spans="1:7" s="34" customFormat="1" x14ac:dyDescent="0.35">
      <c r="A1167" s="382" t="s">
        <v>1640</v>
      </c>
      <c r="B1167" s="382"/>
      <c r="C1167" s="382"/>
      <c r="D1167" s="382"/>
      <c r="E1167" s="382"/>
      <c r="F1167" s="85">
        <f>SUM(F1095:F1166)</f>
        <v>616844891.79999995</v>
      </c>
      <c r="G1167" s="74"/>
    </row>
    <row r="1168" spans="1:7" x14ac:dyDescent="0.35">
      <c r="A1168" s="383" t="s">
        <v>1641</v>
      </c>
      <c r="B1168" s="383"/>
      <c r="C1168" s="383"/>
      <c r="D1168" s="383"/>
      <c r="E1168" s="383"/>
      <c r="F1168" s="113"/>
      <c r="G1168" s="60"/>
    </row>
    <row r="1169" spans="1:7" ht="46.5" x14ac:dyDescent="0.35">
      <c r="A1169" s="115">
        <v>1</v>
      </c>
      <c r="B1169" s="115" t="s">
        <v>1057</v>
      </c>
      <c r="C1169" s="115" t="s">
        <v>1136</v>
      </c>
      <c r="D1169" s="115" t="s">
        <v>10</v>
      </c>
      <c r="E1169" s="115" t="s">
        <v>1136</v>
      </c>
      <c r="F1169" s="109">
        <v>6660000</v>
      </c>
      <c r="G1169" s="9"/>
    </row>
    <row r="1170" spans="1:7" ht="31" x14ac:dyDescent="0.35">
      <c r="A1170" s="115">
        <v>2</v>
      </c>
      <c r="B1170" s="115" t="s">
        <v>1061</v>
      </c>
      <c r="C1170" s="115" t="s">
        <v>1137</v>
      </c>
      <c r="D1170" s="115" t="s">
        <v>10</v>
      </c>
      <c r="E1170" s="115" t="s">
        <v>1137</v>
      </c>
      <c r="F1170" s="109">
        <v>3454500</v>
      </c>
      <c r="G1170" s="9"/>
    </row>
    <row r="1171" spans="1:7" ht="31" x14ac:dyDescent="0.35">
      <c r="A1171" s="115">
        <v>3</v>
      </c>
      <c r="B1171" s="115" t="s">
        <v>1063</v>
      </c>
      <c r="C1171" s="115" t="s">
        <v>1138</v>
      </c>
      <c r="D1171" s="115" t="s">
        <v>10</v>
      </c>
      <c r="E1171" s="115" t="s">
        <v>1139</v>
      </c>
      <c r="F1171" s="109">
        <v>5213600</v>
      </c>
      <c r="G1171" s="9"/>
    </row>
    <row r="1172" spans="1:7" ht="31" x14ac:dyDescent="0.35">
      <c r="A1172" s="115">
        <v>4</v>
      </c>
      <c r="B1172" s="115" t="s">
        <v>1066</v>
      </c>
      <c r="C1172" s="115" t="s">
        <v>1140</v>
      </c>
      <c r="D1172" s="115" t="s">
        <v>10</v>
      </c>
      <c r="E1172" s="115" t="s">
        <v>1140</v>
      </c>
      <c r="F1172" s="109">
        <v>7245000</v>
      </c>
      <c r="G1172" s="9"/>
    </row>
    <row r="1173" spans="1:7" ht="31" x14ac:dyDescent="0.35">
      <c r="A1173" s="115">
        <v>5</v>
      </c>
      <c r="B1173" s="115" t="s">
        <v>1068</v>
      </c>
      <c r="C1173" s="115" t="s">
        <v>1141</v>
      </c>
      <c r="D1173" s="115" t="s">
        <v>10</v>
      </c>
      <c r="E1173" s="115" t="s">
        <v>1141</v>
      </c>
      <c r="F1173" s="109">
        <v>1757200</v>
      </c>
      <c r="G1173" s="9"/>
    </row>
    <row r="1174" spans="1:7" ht="31" x14ac:dyDescent="0.35">
      <c r="A1174" s="115">
        <v>6</v>
      </c>
      <c r="B1174" s="115" t="s">
        <v>1069</v>
      </c>
      <c r="C1174" s="115" t="s">
        <v>1138</v>
      </c>
      <c r="D1174" s="115" t="s">
        <v>10</v>
      </c>
      <c r="E1174" s="115" t="s">
        <v>1138</v>
      </c>
      <c r="F1174" s="109">
        <v>4345000</v>
      </c>
      <c r="G1174" s="9"/>
    </row>
    <row r="1175" spans="1:7" ht="31" x14ac:dyDescent="0.35">
      <c r="A1175" s="115">
        <v>7</v>
      </c>
      <c r="B1175" s="115" t="s">
        <v>1071</v>
      </c>
      <c r="C1175" s="115" t="s">
        <v>1136</v>
      </c>
      <c r="D1175" s="115" t="s">
        <v>10</v>
      </c>
      <c r="E1175" s="115" t="s">
        <v>1136</v>
      </c>
      <c r="F1175" s="109">
        <v>2500000</v>
      </c>
      <c r="G1175" s="9"/>
    </row>
    <row r="1176" spans="1:7" x14ac:dyDescent="0.35">
      <c r="A1176" s="115">
        <v>8</v>
      </c>
      <c r="B1176" s="115" t="s">
        <v>1073</v>
      </c>
      <c r="C1176" s="115" t="s">
        <v>1142</v>
      </c>
      <c r="D1176" s="115" t="s">
        <v>10</v>
      </c>
      <c r="E1176" s="115" t="s">
        <v>1142</v>
      </c>
      <c r="F1176" s="109">
        <v>3000000</v>
      </c>
      <c r="G1176" s="9"/>
    </row>
    <row r="1177" spans="1:7" ht="46.5" x14ac:dyDescent="0.35">
      <c r="A1177" s="115">
        <v>9</v>
      </c>
      <c r="B1177" s="115" t="s">
        <v>1074</v>
      </c>
      <c r="C1177" s="115" t="s">
        <v>1143</v>
      </c>
      <c r="D1177" s="115" t="s">
        <v>10</v>
      </c>
      <c r="E1177" s="115" t="s">
        <v>1143</v>
      </c>
      <c r="F1177" s="109">
        <v>3686500</v>
      </c>
      <c r="G1177" s="9"/>
    </row>
    <row r="1178" spans="1:7" ht="31" x14ac:dyDescent="0.35">
      <c r="A1178" s="115">
        <v>10</v>
      </c>
      <c r="B1178" s="115" t="s">
        <v>1076</v>
      </c>
      <c r="C1178" s="115" t="s">
        <v>1143</v>
      </c>
      <c r="D1178" s="115" t="s">
        <v>10</v>
      </c>
      <c r="E1178" s="115" t="s">
        <v>1143</v>
      </c>
      <c r="F1178" s="109">
        <v>1099350</v>
      </c>
      <c r="G1178" s="9"/>
    </row>
    <row r="1179" spans="1:7" ht="31" x14ac:dyDescent="0.35">
      <c r="A1179" s="115">
        <v>11</v>
      </c>
      <c r="B1179" s="115" t="s">
        <v>1078</v>
      </c>
      <c r="C1179" s="115" t="s">
        <v>1144</v>
      </c>
      <c r="D1179" s="115" t="s">
        <v>10</v>
      </c>
      <c r="E1179" s="115" t="s">
        <v>1144</v>
      </c>
      <c r="F1179" s="109">
        <v>8000000</v>
      </c>
      <c r="G1179" s="9"/>
    </row>
    <row r="1180" spans="1:7" ht="31" x14ac:dyDescent="0.35">
      <c r="A1180" s="115">
        <v>12</v>
      </c>
      <c r="B1180" s="115" t="s">
        <v>1079</v>
      </c>
      <c r="C1180" s="115" t="s">
        <v>1145</v>
      </c>
      <c r="D1180" s="115" t="s">
        <v>10</v>
      </c>
      <c r="E1180" s="115" t="s">
        <v>1145</v>
      </c>
      <c r="F1180" s="109">
        <v>600000</v>
      </c>
      <c r="G1180" s="9"/>
    </row>
    <row r="1181" spans="1:7" ht="62" x14ac:dyDescent="0.35">
      <c r="A1181" s="115">
        <v>13</v>
      </c>
      <c r="B1181" s="115" t="s">
        <v>1146</v>
      </c>
      <c r="C1181" s="115" t="s">
        <v>1147</v>
      </c>
      <c r="D1181" s="115" t="s">
        <v>10</v>
      </c>
      <c r="E1181" s="115" t="s">
        <v>1147</v>
      </c>
      <c r="F1181" s="109">
        <v>1700000</v>
      </c>
      <c r="G1181" s="9"/>
    </row>
    <row r="1182" spans="1:7" ht="46.5" x14ac:dyDescent="0.35">
      <c r="A1182" s="115">
        <v>14</v>
      </c>
      <c r="B1182" s="115" t="s">
        <v>1148</v>
      </c>
      <c r="C1182" s="115" t="s">
        <v>1147</v>
      </c>
      <c r="D1182" s="115" t="s">
        <v>10</v>
      </c>
      <c r="E1182" s="115" t="s">
        <v>1147</v>
      </c>
      <c r="F1182" s="109">
        <v>3500000</v>
      </c>
      <c r="G1182" s="9"/>
    </row>
    <row r="1183" spans="1:7" ht="31" x14ac:dyDescent="0.35">
      <c r="A1183" s="115">
        <v>15</v>
      </c>
      <c r="B1183" s="115" t="s">
        <v>1149</v>
      </c>
      <c r="C1183" s="115" t="s">
        <v>1150</v>
      </c>
      <c r="D1183" s="115" t="s">
        <v>10</v>
      </c>
      <c r="E1183" s="115" t="s">
        <v>1150</v>
      </c>
      <c r="F1183" s="109">
        <v>2500000</v>
      </c>
      <c r="G1183" s="9"/>
    </row>
    <row r="1184" spans="1:7" ht="31" x14ac:dyDescent="0.35">
      <c r="A1184" s="115">
        <v>16</v>
      </c>
      <c r="B1184" s="115" t="s">
        <v>1151</v>
      </c>
      <c r="C1184" s="115" t="s">
        <v>1136</v>
      </c>
      <c r="D1184" s="115" t="s">
        <v>10</v>
      </c>
      <c r="E1184" s="115" t="s">
        <v>1136</v>
      </c>
      <c r="F1184" s="109">
        <v>2500000</v>
      </c>
      <c r="G1184" s="9"/>
    </row>
    <row r="1185" spans="1:7" ht="31" x14ac:dyDescent="0.35">
      <c r="A1185" s="115">
        <v>17</v>
      </c>
      <c r="B1185" s="115" t="s">
        <v>1152</v>
      </c>
      <c r="C1185" s="115" t="s">
        <v>1141</v>
      </c>
      <c r="D1185" s="115" t="s">
        <v>10</v>
      </c>
      <c r="E1185" s="115" t="s">
        <v>1141</v>
      </c>
      <c r="F1185" s="109">
        <v>1550000</v>
      </c>
      <c r="G1185" s="9"/>
    </row>
    <row r="1186" spans="1:7" ht="31" x14ac:dyDescent="0.35">
      <c r="A1186" s="115">
        <v>18</v>
      </c>
      <c r="B1186" s="115" t="s">
        <v>1153</v>
      </c>
      <c r="C1186" s="115" t="s">
        <v>1145</v>
      </c>
      <c r="D1186" s="115" t="s">
        <v>10</v>
      </c>
      <c r="E1186" s="115" t="s">
        <v>1145</v>
      </c>
      <c r="F1186" s="109">
        <v>4270000</v>
      </c>
      <c r="G1186" s="9"/>
    </row>
    <row r="1187" spans="1:7" ht="31" x14ac:dyDescent="0.35">
      <c r="A1187" s="115">
        <v>19</v>
      </c>
      <c r="B1187" s="115" t="s">
        <v>1153</v>
      </c>
      <c r="C1187" s="115" t="s">
        <v>1154</v>
      </c>
      <c r="D1187" s="115" t="s">
        <v>10</v>
      </c>
      <c r="E1187" s="115" t="s">
        <v>1154</v>
      </c>
      <c r="F1187" s="109">
        <v>1920000</v>
      </c>
      <c r="G1187" s="9"/>
    </row>
    <row r="1188" spans="1:7" ht="31" x14ac:dyDescent="0.35">
      <c r="A1188" s="115">
        <v>20</v>
      </c>
      <c r="B1188" s="115" t="s">
        <v>1153</v>
      </c>
      <c r="C1188" s="115" t="s">
        <v>1155</v>
      </c>
      <c r="D1188" s="115" t="s">
        <v>10</v>
      </c>
      <c r="E1188" s="115" t="s">
        <v>1155</v>
      </c>
      <c r="F1188" s="109">
        <v>2856000</v>
      </c>
      <c r="G1188" s="9"/>
    </row>
    <row r="1189" spans="1:7" ht="31" x14ac:dyDescent="0.35">
      <c r="A1189" s="115">
        <v>21</v>
      </c>
      <c r="B1189" s="115" t="s">
        <v>1153</v>
      </c>
      <c r="C1189" s="115" t="s">
        <v>1156</v>
      </c>
      <c r="D1189" s="115" t="s">
        <v>10</v>
      </c>
      <c r="E1189" s="115" t="s">
        <v>1156</v>
      </c>
      <c r="F1189" s="109">
        <v>7819400</v>
      </c>
      <c r="G1189" s="9"/>
    </row>
    <row r="1190" spans="1:7" ht="31" x14ac:dyDescent="0.35">
      <c r="A1190" s="115">
        <v>22</v>
      </c>
      <c r="B1190" s="115" t="s">
        <v>1153</v>
      </c>
      <c r="C1190" s="115" t="s">
        <v>1156</v>
      </c>
      <c r="D1190" s="115" t="s">
        <v>10</v>
      </c>
      <c r="E1190" s="115" t="s">
        <v>1156</v>
      </c>
      <c r="F1190" s="109">
        <v>98400000</v>
      </c>
      <c r="G1190" s="9"/>
    </row>
    <row r="1191" spans="1:7" ht="31" x14ac:dyDescent="0.35">
      <c r="A1191" s="115">
        <v>23</v>
      </c>
      <c r="B1191" s="115" t="s">
        <v>1153</v>
      </c>
      <c r="C1191" s="115" t="s">
        <v>1157</v>
      </c>
      <c r="D1191" s="115" t="s">
        <v>10</v>
      </c>
      <c r="E1191" s="115" t="s">
        <v>1157</v>
      </c>
      <c r="F1191" s="109">
        <v>2500000</v>
      </c>
      <c r="G1191" s="9"/>
    </row>
    <row r="1192" spans="1:7" ht="31" x14ac:dyDescent="0.35">
      <c r="A1192" s="115">
        <v>24</v>
      </c>
      <c r="B1192" s="115" t="s">
        <v>1153</v>
      </c>
      <c r="C1192" s="115" t="s">
        <v>1158</v>
      </c>
      <c r="D1192" s="115" t="s">
        <v>10</v>
      </c>
      <c r="E1192" s="115" t="s">
        <v>1158</v>
      </c>
      <c r="F1192" s="109">
        <v>3700000</v>
      </c>
      <c r="G1192" s="9"/>
    </row>
    <row r="1193" spans="1:7" ht="31" x14ac:dyDescent="0.35">
      <c r="A1193" s="115">
        <v>25</v>
      </c>
      <c r="B1193" s="115" t="s">
        <v>1153</v>
      </c>
      <c r="C1193" s="115" t="s">
        <v>1136</v>
      </c>
      <c r="D1193" s="115" t="s">
        <v>10</v>
      </c>
      <c r="E1193" s="115" t="s">
        <v>1136</v>
      </c>
      <c r="F1193" s="109">
        <v>1920000</v>
      </c>
      <c r="G1193" s="9"/>
    </row>
    <row r="1194" spans="1:7" ht="31" x14ac:dyDescent="0.35">
      <c r="A1194" s="115">
        <v>26</v>
      </c>
      <c r="B1194" s="115" t="s">
        <v>457</v>
      </c>
      <c r="C1194" s="115" t="s">
        <v>1104</v>
      </c>
      <c r="D1194" s="115" t="s">
        <v>497</v>
      </c>
      <c r="E1194" s="115" t="s">
        <v>1104</v>
      </c>
      <c r="F1194" s="109">
        <v>2380000</v>
      </c>
      <c r="G1194" s="9"/>
    </row>
    <row r="1195" spans="1:7" ht="31" x14ac:dyDescent="0.35">
      <c r="A1195" s="115">
        <v>27</v>
      </c>
      <c r="B1195" s="115" t="s">
        <v>457</v>
      </c>
      <c r="C1195" s="115" t="s">
        <v>1104</v>
      </c>
      <c r="D1195" s="115" t="s">
        <v>497</v>
      </c>
      <c r="E1195" s="115" t="s">
        <v>1104</v>
      </c>
      <c r="F1195" s="109">
        <v>13200000</v>
      </c>
      <c r="G1195" s="9"/>
    </row>
    <row r="1196" spans="1:7" ht="31" x14ac:dyDescent="0.35">
      <c r="A1196" s="115">
        <v>28</v>
      </c>
      <c r="B1196" s="115" t="s">
        <v>457</v>
      </c>
      <c r="C1196" s="115" t="s">
        <v>1159</v>
      </c>
      <c r="D1196" s="115" t="s">
        <v>497</v>
      </c>
      <c r="E1196" s="115" t="s">
        <v>1159</v>
      </c>
      <c r="F1196" s="109">
        <v>11176000</v>
      </c>
      <c r="G1196" s="9"/>
    </row>
    <row r="1197" spans="1:7" ht="31" x14ac:dyDescent="0.35">
      <c r="A1197" s="115">
        <v>29</v>
      </c>
      <c r="B1197" s="115" t="s">
        <v>457</v>
      </c>
      <c r="C1197" s="115" t="s">
        <v>1160</v>
      </c>
      <c r="D1197" s="115" t="s">
        <v>497</v>
      </c>
      <c r="E1197" s="115" t="s">
        <v>1160</v>
      </c>
      <c r="F1197" s="109">
        <v>1800000</v>
      </c>
      <c r="G1197" s="9"/>
    </row>
    <row r="1198" spans="1:7" ht="31" x14ac:dyDescent="0.35">
      <c r="A1198" s="115">
        <v>30</v>
      </c>
      <c r="B1198" s="115" t="s">
        <v>457</v>
      </c>
      <c r="C1198" s="115" t="s">
        <v>1160</v>
      </c>
      <c r="D1198" s="115" t="s">
        <v>497</v>
      </c>
      <c r="E1198" s="115" t="s">
        <v>1160</v>
      </c>
      <c r="F1198" s="109">
        <v>24000000</v>
      </c>
      <c r="G1198" s="9"/>
    </row>
    <row r="1199" spans="1:7" ht="31" x14ac:dyDescent="0.35">
      <c r="A1199" s="115">
        <v>31</v>
      </c>
      <c r="B1199" s="115" t="s">
        <v>457</v>
      </c>
      <c r="C1199" s="115" t="s">
        <v>1161</v>
      </c>
      <c r="D1199" s="115" t="s">
        <v>497</v>
      </c>
      <c r="E1199" s="115" t="s">
        <v>1161</v>
      </c>
      <c r="F1199" s="109">
        <v>250000</v>
      </c>
      <c r="G1199" s="9"/>
    </row>
    <row r="1200" spans="1:7" ht="31" x14ac:dyDescent="0.35">
      <c r="A1200" s="115">
        <v>32</v>
      </c>
      <c r="B1200" s="115" t="s">
        <v>457</v>
      </c>
      <c r="C1200" s="115" t="s">
        <v>1162</v>
      </c>
      <c r="D1200" s="115" t="s">
        <v>497</v>
      </c>
      <c r="E1200" s="115" t="s">
        <v>1162</v>
      </c>
      <c r="F1200" s="109">
        <v>3600000</v>
      </c>
      <c r="G1200" s="9"/>
    </row>
    <row r="1201" spans="1:7" ht="31" x14ac:dyDescent="0.35">
      <c r="A1201" s="115">
        <v>33</v>
      </c>
      <c r="B1201" s="115" t="s">
        <v>457</v>
      </c>
      <c r="C1201" s="115" t="s">
        <v>1104</v>
      </c>
      <c r="D1201" s="115" t="s">
        <v>497</v>
      </c>
      <c r="E1201" s="115" t="s">
        <v>1104</v>
      </c>
      <c r="F1201" s="109">
        <v>4065000</v>
      </c>
      <c r="G1201" s="9"/>
    </row>
    <row r="1202" spans="1:7" ht="31" x14ac:dyDescent="0.35">
      <c r="A1202" s="115">
        <v>34</v>
      </c>
      <c r="B1202" s="115" t="s">
        <v>457</v>
      </c>
      <c r="C1202" s="115" t="s">
        <v>1104</v>
      </c>
      <c r="D1202" s="115" t="s">
        <v>497</v>
      </c>
      <c r="E1202" s="115" t="s">
        <v>1104</v>
      </c>
      <c r="F1202" s="109">
        <v>20435000</v>
      </c>
      <c r="G1202" s="9"/>
    </row>
    <row r="1203" spans="1:7" ht="31" x14ac:dyDescent="0.35">
      <c r="A1203" s="115">
        <v>35</v>
      </c>
      <c r="B1203" s="115" t="s">
        <v>457</v>
      </c>
      <c r="C1203" s="115" t="s">
        <v>1104</v>
      </c>
      <c r="D1203" s="115" t="s">
        <v>497</v>
      </c>
      <c r="E1203" s="115" t="s">
        <v>1104</v>
      </c>
      <c r="F1203" s="109">
        <v>9200000</v>
      </c>
      <c r="G1203" s="9"/>
    </row>
    <row r="1204" spans="1:7" ht="31" x14ac:dyDescent="0.35">
      <c r="A1204" s="115">
        <v>36</v>
      </c>
      <c r="B1204" s="115" t="s">
        <v>457</v>
      </c>
      <c r="C1204" s="115" t="s">
        <v>1104</v>
      </c>
      <c r="D1204" s="115" t="s">
        <v>497</v>
      </c>
      <c r="E1204" s="115" t="s">
        <v>1104</v>
      </c>
      <c r="F1204" s="109">
        <v>4200000</v>
      </c>
      <c r="G1204" s="9"/>
    </row>
    <row r="1205" spans="1:7" ht="31" x14ac:dyDescent="0.35">
      <c r="A1205" s="115">
        <v>37</v>
      </c>
      <c r="B1205" s="115" t="s">
        <v>457</v>
      </c>
      <c r="C1205" s="115" t="s">
        <v>1104</v>
      </c>
      <c r="D1205" s="115" t="s">
        <v>497</v>
      </c>
      <c r="E1205" s="115" t="s">
        <v>1104</v>
      </c>
      <c r="F1205" s="109">
        <v>7432000</v>
      </c>
      <c r="G1205" s="9"/>
    </row>
    <row r="1206" spans="1:7" ht="31" x14ac:dyDescent="0.35">
      <c r="A1206" s="115">
        <v>38</v>
      </c>
      <c r="B1206" s="115" t="s">
        <v>457</v>
      </c>
      <c r="C1206" s="115" t="s">
        <v>1163</v>
      </c>
      <c r="D1206" s="115" t="s">
        <v>497</v>
      </c>
      <c r="E1206" s="115" t="s">
        <v>1163</v>
      </c>
      <c r="F1206" s="109">
        <v>2105000</v>
      </c>
      <c r="G1206" s="9"/>
    </row>
    <row r="1207" spans="1:7" ht="31" x14ac:dyDescent="0.35">
      <c r="A1207" s="115">
        <v>39</v>
      </c>
      <c r="B1207" s="115" t="s">
        <v>457</v>
      </c>
      <c r="C1207" s="115" t="s">
        <v>1164</v>
      </c>
      <c r="D1207" s="115" t="s">
        <v>497</v>
      </c>
      <c r="E1207" s="115" t="s">
        <v>1164</v>
      </c>
      <c r="F1207" s="109">
        <v>37443100</v>
      </c>
      <c r="G1207" s="9"/>
    </row>
    <row r="1208" spans="1:7" ht="31" x14ac:dyDescent="0.35">
      <c r="A1208" s="115">
        <v>40</v>
      </c>
      <c r="B1208" s="115" t="s">
        <v>457</v>
      </c>
      <c r="C1208" s="115" t="s">
        <v>1163</v>
      </c>
      <c r="D1208" s="115" t="s">
        <v>497</v>
      </c>
      <c r="E1208" s="115" t="s">
        <v>1163</v>
      </c>
      <c r="F1208" s="109">
        <v>612000</v>
      </c>
      <c r="G1208" s="9"/>
    </row>
    <row r="1209" spans="1:7" ht="31" x14ac:dyDescent="0.35">
      <c r="A1209" s="115">
        <v>41</v>
      </c>
      <c r="B1209" s="115" t="s">
        <v>457</v>
      </c>
      <c r="C1209" s="115" t="s">
        <v>1163</v>
      </c>
      <c r="D1209" s="115" t="s">
        <v>497</v>
      </c>
      <c r="E1209" s="115" t="s">
        <v>1163</v>
      </c>
      <c r="F1209" s="109">
        <v>15370000</v>
      </c>
      <c r="G1209" s="9"/>
    </row>
    <row r="1210" spans="1:7" ht="31" x14ac:dyDescent="0.35">
      <c r="A1210" s="115">
        <v>42</v>
      </c>
      <c r="B1210" s="115" t="s">
        <v>457</v>
      </c>
      <c r="C1210" s="115" t="s">
        <v>1165</v>
      </c>
      <c r="D1210" s="115" t="s">
        <v>497</v>
      </c>
      <c r="E1210" s="115" t="s">
        <v>1165</v>
      </c>
      <c r="F1210" s="109">
        <v>12000000</v>
      </c>
      <c r="G1210" s="9"/>
    </row>
    <row r="1211" spans="1:7" ht="31" x14ac:dyDescent="0.35">
      <c r="A1211" s="115">
        <v>43</v>
      </c>
      <c r="B1211" s="115" t="s">
        <v>457</v>
      </c>
      <c r="C1211" s="115" t="s">
        <v>1092</v>
      </c>
      <c r="D1211" s="115" t="s">
        <v>497</v>
      </c>
      <c r="E1211" s="115" t="s">
        <v>1092</v>
      </c>
      <c r="F1211" s="109">
        <v>39395000</v>
      </c>
      <c r="G1211" s="9"/>
    </row>
    <row r="1212" spans="1:7" ht="31" x14ac:dyDescent="0.35">
      <c r="A1212" s="115">
        <v>44</v>
      </c>
      <c r="B1212" s="115" t="s">
        <v>457</v>
      </c>
      <c r="C1212" s="115" t="s">
        <v>1104</v>
      </c>
      <c r="D1212" s="115" t="s">
        <v>497</v>
      </c>
      <c r="E1212" s="115" t="s">
        <v>1104</v>
      </c>
      <c r="F1212" s="109">
        <v>1486000</v>
      </c>
      <c r="G1212" s="9"/>
    </row>
    <row r="1213" spans="1:7" ht="31" x14ac:dyDescent="0.35">
      <c r="A1213" s="115">
        <v>45</v>
      </c>
      <c r="B1213" s="115" t="s">
        <v>457</v>
      </c>
      <c r="C1213" s="115" t="s">
        <v>1104</v>
      </c>
      <c r="D1213" s="115" t="s">
        <v>497</v>
      </c>
      <c r="E1213" s="115" t="s">
        <v>1104</v>
      </c>
      <c r="F1213" s="109">
        <v>2875000</v>
      </c>
      <c r="G1213" s="9"/>
    </row>
    <row r="1214" spans="1:7" ht="31" x14ac:dyDescent="0.35">
      <c r="A1214" s="115">
        <v>46</v>
      </c>
      <c r="B1214" s="115" t="s">
        <v>457</v>
      </c>
      <c r="C1214" s="115" t="s">
        <v>1104</v>
      </c>
      <c r="D1214" s="115" t="s">
        <v>497</v>
      </c>
      <c r="E1214" s="115" t="s">
        <v>1104</v>
      </c>
      <c r="F1214" s="109">
        <v>10800000</v>
      </c>
      <c r="G1214" s="9"/>
    </row>
    <row r="1215" spans="1:7" ht="31" x14ac:dyDescent="0.35">
      <c r="A1215" s="115">
        <v>47</v>
      </c>
      <c r="B1215" s="115" t="s">
        <v>457</v>
      </c>
      <c r="C1215" s="115" t="s">
        <v>1104</v>
      </c>
      <c r="D1215" s="115" t="s">
        <v>497</v>
      </c>
      <c r="E1215" s="115" t="s">
        <v>1104</v>
      </c>
      <c r="F1215" s="109">
        <v>9200000</v>
      </c>
      <c r="G1215" s="9"/>
    </row>
    <row r="1216" spans="1:7" ht="31" x14ac:dyDescent="0.35">
      <c r="A1216" s="115">
        <v>48</v>
      </c>
      <c r="B1216" s="115" t="s">
        <v>457</v>
      </c>
      <c r="C1216" s="115" t="s">
        <v>1161</v>
      </c>
      <c r="D1216" s="115" t="s">
        <v>497</v>
      </c>
      <c r="E1216" s="115" t="s">
        <v>1161</v>
      </c>
      <c r="F1216" s="109">
        <v>60000</v>
      </c>
      <c r="G1216" s="9"/>
    </row>
    <row r="1217" spans="1:7" ht="31" x14ac:dyDescent="0.35">
      <c r="A1217" s="115">
        <v>49</v>
      </c>
      <c r="B1217" s="115" t="s">
        <v>457</v>
      </c>
      <c r="C1217" s="115" t="s">
        <v>1160</v>
      </c>
      <c r="D1217" s="115" t="s">
        <v>497</v>
      </c>
      <c r="E1217" s="115" t="s">
        <v>1160</v>
      </c>
      <c r="F1217" s="109">
        <v>1260000</v>
      </c>
      <c r="G1217" s="9"/>
    </row>
    <row r="1218" spans="1:7" ht="31" x14ac:dyDescent="0.35">
      <c r="A1218" s="115">
        <v>50</v>
      </c>
      <c r="B1218" s="115" t="s">
        <v>457</v>
      </c>
      <c r="C1218" s="115" t="s">
        <v>1160</v>
      </c>
      <c r="D1218" s="115" t="s">
        <v>497</v>
      </c>
      <c r="E1218" s="115" t="s">
        <v>1160</v>
      </c>
      <c r="F1218" s="109">
        <v>12000000</v>
      </c>
      <c r="G1218" s="9"/>
    </row>
    <row r="1219" spans="1:7" ht="31" x14ac:dyDescent="0.35">
      <c r="A1219" s="115">
        <v>51</v>
      </c>
      <c r="B1219" s="115" t="s">
        <v>457</v>
      </c>
      <c r="C1219" s="115" t="s">
        <v>1104</v>
      </c>
      <c r="D1219" s="115" t="s">
        <v>497</v>
      </c>
      <c r="E1219" s="115" t="s">
        <v>1104</v>
      </c>
      <c r="F1219" s="109">
        <v>19972500</v>
      </c>
      <c r="G1219" s="9"/>
    </row>
    <row r="1220" spans="1:7" ht="31" x14ac:dyDescent="0.35">
      <c r="A1220" s="115">
        <v>52</v>
      </c>
      <c r="B1220" s="115" t="s">
        <v>457</v>
      </c>
      <c r="C1220" s="115" t="s">
        <v>1104</v>
      </c>
      <c r="D1220" s="115" t="s">
        <v>497</v>
      </c>
      <c r="E1220" s="115" t="s">
        <v>1104</v>
      </c>
      <c r="F1220" s="109">
        <v>3415000</v>
      </c>
      <c r="G1220" s="9"/>
    </row>
    <row r="1221" spans="1:7" ht="31" x14ac:dyDescent="0.35">
      <c r="A1221" s="115">
        <v>53</v>
      </c>
      <c r="B1221" s="115" t="s">
        <v>457</v>
      </c>
      <c r="C1221" s="115" t="s">
        <v>1164</v>
      </c>
      <c r="D1221" s="115" t="s">
        <v>497</v>
      </c>
      <c r="E1221" s="115" t="s">
        <v>1164</v>
      </c>
      <c r="F1221" s="109">
        <v>41124200</v>
      </c>
      <c r="G1221" s="9"/>
    </row>
    <row r="1222" spans="1:7" ht="31" x14ac:dyDescent="0.35">
      <c r="A1222" s="115">
        <v>54</v>
      </c>
      <c r="B1222" s="115" t="s">
        <v>457</v>
      </c>
      <c r="C1222" s="115" t="s">
        <v>1104</v>
      </c>
      <c r="D1222" s="115" t="s">
        <v>497</v>
      </c>
      <c r="E1222" s="115" t="s">
        <v>1104</v>
      </c>
      <c r="F1222" s="109">
        <v>9880000</v>
      </c>
      <c r="G1222" s="9"/>
    </row>
    <row r="1223" spans="1:7" ht="31" x14ac:dyDescent="0.35">
      <c r="A1223" s="115">
        <v>55</v>
      </c>
      <c r="B1223" s="115" t="s">
        <v>457</v>
      </c>
      <c r="C1223" s="115" t="s">
        <v>1104</v>
      </c>
      <c r="D1223" s="115" t="s">
        <v>497</v>
      </c>
      <c r="E1223" s="115" t="s">
        <v>1104</v>
      </c>
      <c r="F1223" s="109">
        <v>4800000</v>
      </c>
      <c r="G1223" s="9"/>
    </row>
    <row r="1224" spans="1:7" ht="31" x14ac:dyDescent="0.35">
      <c r="A1224" s="115">
        <v>56</v>
      </c>
      <c r="B1224" s="115" t="s">
        <v>457</v>
      </c>
      <c r="C1224" s="115" t="s">
        <v>1159</v>
      </c>
      <c r="D1224" s="115" t="s">
        <v>497</v>
      </c>
      <c r="E1224" s="115" t="s">
        <v>1159</v>
      </c>
      <c r="F1224" s="109">
        <v>1670000</v>
      </c>
      <c r="G1224" s="9"/>
    </row>
    <row r="1225" spans="1:7" ht="31" x14ac:dyDescent="0.35">
      <c r="A1225" s="115">
        <v>57</v>
      </c>
      <c r="B1225" s="115" t="s">
        <v>457</v>
      </c>
      <c r="C1225" s="115" t="s">
        <v>1163</v>
      </c>
      <c r="D1225" s="115" t="s">
        <v>497</v>
      </c>
      <c r="E1225" s="115" t="s">
        <v>1163</v>
      </c>
      <c r="F1225" s="109">
        <v>528000</v>
      </c>
      <c r="G1225" s="9"/>
    </row>
    <row r="1226" spans="1:7" ht="31" x14ac:dyDescent="0.35">
      <c r="A1226" s="115">
        <v>58</v>
      </c>
      <c r="B1226" s="115" t="s">
        <v>457</v>
      </c>
      <c r="C1226" s="115" t="s">
        <v>1104</v>
      </c>
      <c r="D1226" s="115" t="s">
        <v>497</v>
      </c>
      <c r="E1226" s="115" t="s">
        <v>1104</v>
      </c>
      <c r="F1226" s="109">
        <v>36769000</v>
      </c>
      <c r="G1226" s="9"/>
    </row>
    <row r="1227" spans="1:7" ht="31" x14ac:dyDescent="0.35">
      <c r="A1227" s="115">
        <v>59</v>
      </c>
      <c r="B1227" s="115" t="s">
        <v>457</v>
      </c>
      <c r="C1227" s="115" t="s">
        <v>1092</v>
      </c>
      <c r="D1227" s="115" t="s">
        <v>497</v>
      </c>
      <c r="E1227" s="115" t="s">
        <v>1092</v>
      </c>
      <c r="F1227" s="109">
        <v>13114004</v>
      </c>
      <c r="G1227" s="9"/>
    </row>
    <row r="1228" spans="1:7" ht="31" x14ac:dyDescent="0.35">
      <c r="A1228" s="115">
        <v>60</v>
      </c>
      <c r="B1228" s="115" t="s">
        <v>457</v>
      </c>
      <c r="C1228" s="115" t="s">
        <v>1104</v>
      </c>
      <c r="D1228" s="115" t="s">
        <v>497</v>
      </c>
      <c r="E1228" s="115" t="s">
        <v>1104</v>
      </c>
      <c r="F1228" s="109">
        <v>1807000</v>
      </c>
      <c r="G1228" s="9"/>
    </row>
    <row r="1229" spans="1:7" ht="31" x14ac:dyDescent="0.35">
      <c r="A1229" s="115">
        <v>61</v>
      </c>
      <c r="B1229" s="115" t="s">
        <v>457</v>
      </c>
      <c r="C1229" s="115" t="s">
        <v>1166</v>
      </c>
      <c r="D1229" s="115" t="s">
        <v>497</v>
      </c>
      <c r="E1229" s="115" t="s">
        <v>1166</v>
      </c>
      <c r="F1229" s="109">
        <v>37229000</v>
      </c>
      <c r="G1229" s="9"/>
    </row>
    <row r="1230" spans="1:7" ht="31" x14ac:dyDescent="0.35">
      <c r="A1230" s="115">
        <v>62</v>
      </c>
      <c r="B1230" s="115" t="s">
        <v>457</v>
      </c>
      <c r="C1230" s="115" t="s">
        <v>1167</v>
      </c>
      <c r="D1230" s="115" t="s">
        <v>497</v>
      </c>
      <c r="E1230" s="115" t="s">
        <v>1167</v>
      </c>
      <c r="F1230" s="109">
        <v>28209375</v>
      </c>
      <c r="G1230" s="9"/>
    </row>
    <row r="1231" spans="1:7" ht="31" x14ac:dyDescent="0.35">
      <c r="A1231" s="115">
        <v>63</v>
      </c>
      <c r="B1231" s="115" t="s">
        <v>457</v>
      </c>
      <c r="C1231" s="115" t="s">
        <v>1168</v>
      </c>
      <c r="D1231" s="115" t="s">
        <v>497</v>
      </c>
      <c r="E1231" s="115" t="s">
        <v>1168</v>
      </c>
      <c r="F1231" s="109">
        <v>12390850</v>
      </c>
      <c r="G1231" s="9"/>
    </row>
    <row r="1232" spans="1:7" s="34" customFormat="1" x14ac:dyDescent="0.35">
      <c r="A1232" s="382" t="s">
        <v>1642</v>
      </c>
      <c r="B1232" s="382"/>
      <c r="C1232" s="382"/>
      <c r="D1232" s="382"/>
      <c r="E1232" s="382"/>
      <c r="F1232" s="85">
        <f>SUM(F1169:F1231)</f>
        <v>639949579</v>
      </c>
      <c r="G1232" s="74"/>
    </row>
    <row r="1233" spans="1:7" x14ac:dyDescent="0.35">
      <c r="A1233" s="385" t="s">
        <v>1169</v>
      </c>
      <c r="B1233" s="385"/>
      <c r="C1233" s="385"/>
      <c r="D1233" s="385"/>
      <c r="E1233" s="385"/>
      <c r="F1233" s="1"/>
      <c r="G1233" s="60"/>
    </row>
    <row r="1234" spans="1:7" ht="31" x14ac:dyDescent="0.35">
      <c r="A1234" s="20">
        <v>1</v>
      </c>
      <c r="B1234" s="4" t="s">
        <v>1170</v>
      </c>
      <c r="C1234" s="4" t="s">
        <v>1171</v>
      </c>
      <c r="D1234" s="4" t="s">
        <v>106</v>
      </c>
      <c r="E1234" s="4" t="s">
        <v>1171</v>
      </c>
      <c r="F1234" s="21">
        <v>9900000</v>
      </c>
      <c r="G1234" s="9"/>
    </row>
    <row r="1235" spans="1:7" ht="31" x14ac:dyDescent="0.35">
      <c r="A1235" s="4">
        <v>2</v>
      </c>
      <c r="B1235" s="4" t="s">
        <v>1172</v>
      </c>
      <c r="C1235" s="4" t="s">
        <v>1171</v>
      </c>
      <c r="D1235" s="4" t="s">
        <v>106</v>
      </c>
      <c r="E1235" s="4" t="s">
        <v>1171</v>
      </c>
      <c r="F1235" s="21">
        <v>10030000</v>
      </c>
      <c r="G1235" s="9"/>
    </row>
    <row r="1236" spans="1:7" ht="31" x14ac:dyDescent="0.35">
      <c r="A1236" s="121">
        <v>3</v>
      </c>
      <c r="B1236" s="122" t="s">
        <v>1173</v>
      </c>
      <c r="C1236" s="122" t="s">
        <v>1174</v>
      </c>
      <c r="D1236" s="122" t="s">
        <v>106</v>
      </c>
      <c r="E1236" s="122" t="s">
        <v>1174</v>
      </c>
      <c r="F1236" s="123">
        <v>7896400</v>
      </c>
      <c r="G1236" s="9"/>
    </row>
    <row r="1237" spans="1:7" ht="31" x14ac:dyDescent="0.35">
      <c r="A1237" s="122">
        <v>4</v>
      </c>
      <c r="B1237" s="122" t="s">
        <v>1175</v>
      </c>
      <c r="C1237" s="122" t="s">
        <v>1176</v>
      </c>
      <c r="D1237" s="122" t="s">
        <v>106</v>
      </c>
      <c r="E1237" s="122" t="s">
        <v>1176</v>
      </c>
      <c r="F1237" s="123">
        <v>4240000</v>
      </c>
      <c r="G1237" s="9"/>
    </row>
    <row r="1238" spans="1:7" ht="31" x14ac:dyDescent="0.35">
      <c r="A1238" s="121" t="s">
        <v>1177</v>
      </c>
      <c r="B1238" s="122" t="s">
        <v>1178</v>
      </c>
      <c r="C1238" s="122" t="s">
        <v>1176</v>
      </c>
      <c r="D1238" s="122" t="s">
        <v>106</v>
      </c>
      <c r="E1238" s="122" t="s">
        <v>1176</v>
      </c>
      <c r="F1238" s="124" t="s">
        <v>1179</v>
      </c>
      <c r="G1238" s="9"/>
    </row>
    <row r="1239" spans="1:7" ht="31" x14ac:dyDescent="0.35">
      <c r="A1239" s="121">
        <v>6</v>
      </c>
      <c r="B1239" s="122" t="s">
        <v>1180</v>
      </c>
      <c r="C1239" s="122" t="s">
        <v>1176</v>
      </c>
      <c r="D1239" s="122" t="s">
        <v>106</v>
      </c>
      <c r="E1239" s="122" t="s">
        <v>1176</v>
      </c>
      <c r="F1239" s="123">
        <v>5252000</v>
      </c>
      <c r="G1239" s="9"/>
    </row>
    <row r="1240" spans="1:7" ht="31" x14ac:dyDescent="0.35">
      <c r="A1240" s="121">
        <v>7</v>
      </c>
      <c r="B1240" s="122" t="s">
        <v>1181</v>
      </c>
      <c r="C1240" s="122" t="s">
        <v>1182</v>
      </c>
      <c r="D1240" s="122" t="s">
        <v>106</v>
      </c>
      <c r="E1240" s="122" t="s">
        <v>1182</v>
      </c>
      <c r="F1240" s="123">
        <v>5252000</v>
      </c>
      <c r="G1240" s="9"/>
    </row>
    <row r="1241" spans="1:7" ht="31" x14ac:dyDescent="0.35">
      <c r="A1241" s="121">
        <v>8</v>
      </c>
      <c r="B1241" s="122" t="s">
        <v>1183</v>
      </c>
      <c r="C1241" s="122" t="s">
        <v>1182</v>
      </c>
      <c r="D1241" s="122" t="s">
        <v>106</v>
      </c>
      <c r="E1241" s="122" t="s">
        <v>1182</v>
      </c>
      <c r="F1241" s="123">
        <v>5252000</v>
      </c>
      <c r="G1241" s="9"/>
    </row>
    <row r="1242" spans="1:7" ht="31" x14ac:dyDescent="0.35">
      <c r="A1242" s="121">
        <v>9</v>
      </c>
      <c r="B1242" s="122" t="s">
        <v>1184</v>
      </c>
      <c r="C1242" s="122" t="s">
        <v>1182</v>
      </c>
      <c r="D1242" s="122" t="s">
        <v>106</v>
      </c>
      <c r="E1242" s="122" t="s">
        <v>1182</v>
      </c>
      <c r="F1242" s="123">
        <v>6600000</v>
      </c>
      <c r="G1242" s="9"/>
    </row>
    <row r="1243" spans="1:7" ht="31" x14ac:dyDescent="0.35">
      <c r="A1243" s="121">
        <v>10</v>
      </c>
      <c r="B1243" s="122" t="s">
        <v>1185</v>
      </c>
      <c r="C1243" s="122" t="s">
        <v>1186</v>
      </c>
      <c r="D1243" s="122" t="s">
        <v>106</v>
      </c>
      <c r="E1243" s="122" t="s">
        <v>1186</v>
      </c>
      <c r="F1243" s="123">
        <v>910000</v>
      </c>
      <c r="G1243" s="9"/>
    </row>
    <row r="1244" spans="1:7" ht="31" x14ac:dyDescent="0.35">
      <c r="A1244" s="121">
        <v>11</v>
      </c>
      <c r="B1244" s="122" t="s">
        <v>1187</v>
      </c>
      <c r="C1244" s="122" t="s">
        <v>1186</v>
      </c>
      <c r="D1244" s="122" t="s">
        <v>106</v>
      </c>
      <c r="E1244" s="122" t="s">
        <v>1186</v>
      </c>
      <c r="F1244" s="123">
        <v>5370000</v>
      </c>
      <c r="G1244" s="9"/>
    </row>
    <row r="1245" spans="1:7" ht="31" x14ac:dyDescent="0.35">
      <c r="A1245" s="121">
        <v>12</v>
      </c>
      <c r="B1245" s="122" t="s">
        <v>1188</v>
      </c>
      <c r="C1245" s="122" t="s">
        <v>1186</v>
      </c>
      <c r="D1245" s="122" t="s">
        <v>106</v>
      </c>
      <c r="E1245" s="122" t="s">
        <v>1186</v>
      </c>
      <c r="F1245" s="123">
        <v>3880000</v>
      </c>
      <c r="G1245" s="9"/>
    </row>
    <row r="1246" spans="1:7" ht="31" x14ac:dyDescent="0.35">
      <c r="A1246" s="121">
        <v>13</v>
      </c>
      <c r="B1246" s="122" t="s">
        <v>1189</v>
      </c>
      <c r="C1246" s="125" t="s">
        <v>1190</v>
      </c>
      <c r="D1246" s="122" t="s">
        <v>106</v>
      </c>
      <c r="E1246" s="125" t="s">
        <v>1190</v>
      </c>
      <c r="F1246" s="123">
        <v>2200000</v>
      </c>
      <c r="G1246" s="9"/>
    </row>
    <row r="1247" spans="1:7" ht="31" x14ac:dyDescent="0.35">
      <c r="A1247" s="121">
        <v>14</v>
      </c>
      <c r="B1247" s="122" t="s">
        <v>1191</v>
      </c>
      <c r="C1247" s="125" t="s">
        <v>1190</v>
      </c>
      <c r="D1247" s="122" t="s">
        <v>106</v>
      </c>
      <c r="E1247" s="125" t="s">
        <v>1190</v>
      </c>
      <c r="F1247" s="123">
        <v>2200000</v>
      </c>
      <c r="G1247" s="9"/>
    </row>
    <row r="1248" spans="1:7" ht="31" x14ac:dyDescent="0.35">
      <c r="A1248" s="121">
        <v>15</v>
      </c>
      <c r="B1248" s="122" t="s">
        <v>1192</v>
      </c>
      <c r="C1248" s="125" t="s">
        <v>1190</v>
      </c>
      <c r="D1248" s="122" t="s">
        <v>106</v>
      </c>
      <c r="E1248" s="125" t="s">
        <v>1190</v>
      </c>
      <c r="F1248" s="123">
        <v>22000000</v>
      </c>
      <c r="G1248" s="9"/>
    </row>
    <row r="1249" spans="1:7" ht="31" x14ac:dyDescent="0.35">
      <c r="A1249" s="121">
        <v>16</v>
      </c>
      <c r="B1249" s="122" t="s">
        <v>1193</v>
      </c>
      <c r="C1249" s="122" t="s">
        <v>1194</v>
      </c>
      <c r="D1249" s="122" t="s">
        <v>106</v>
      </c>
      <c r="E1249" s="122" t="s">
        <v>1194</v>
      </c>
      <c r="F1249" s="123">
        <v>10150000</v>
      </c>
      <c r="G1249" s="9"/>
    </row>
    <row r="1250" spans="1:7" ht="31" x14ac:dyDescent="0.35">
      <c r="A1250" s="121">
        <v>17</v>
      </c>
      <c r="B1250" s="122" t="s">
        <v>1184</v>
      </c>
      <c r="C1250" s="122" t="s">
        <v>1195</v>
      </c>
      <c r="D1250" s="122" t="s">
        <v>106</v>
      </c>
      <c r="E1250" s="122" t="s">
        <v>1195</v>
      </c>
      <c r="F1250" s="123">
        <v>2000000</v>
      </c>
      <c r="G1250" s="9"/>
    </row>
    <row r="1251" spans="1:7" ht="31" x14ac:dyDescent="0.35">
      <c r="A1251" s="121">
        <v>18</v>
      </c>
      <c r="B1251" s="122" t="s">
        <v>1196</v>
      </c>
      <c r="C1251" s="122" t="s">
        <v>1186</v>
      </c>
      <c r="D1251" s="122" t="s">
        <v>106</v>
      </c>
      <c r="E1251" s="122" t="s">
        <v>1186</v>
      </c>
      <c r="F1251" s="123">
        <v>24990200</v>
      </c>
      <c r="G1251" s="9"/>
    </row>
    <row r="1252" spans="1:7" ht="46.5" x14ac:dyDescent="0.35">
      <c r="A1252" s="121">
        <v>19</v>
      </c>
      <c r="B1252" s="122" t="s">
        <v>1197</v>
      </c>
      <c r="C1252" s="122" t="s">
        <v>1176</v>
      </c>
      <c r="D1252" s="122" t="s">
        <v>106</v>
      </c>
      <c r="E1252" s="122" t="s">
        <v>1176</v>
      </c>
      <c r="F1252" s="123">
        <v>8300000</v>
      </c>
      <c r="G1252" s="9"/>
    </row>
    <row r="1253" spans="1:7" x14ac:dyDescent="0.35">
      <c r="A1253" s="121">
        <v>20</v>
      </c>
      <c r="B1253" s="122" t="s">
        <v>1198</v>
      </c>
      <c r="C1253" s="122" t="s">
        <v>1199</v>
      </c>
      <c r="D1253" s="122" t="s">
        <v>106</v>
      </c>
      <c r="E1253" s="122" t="s">
        <v>1199</v>
      </c>
      <c r="F1253" s="123">
        <v>3000000</v>
      </c>
      <c r="G1253" s="9"/>
    </row>
    <row r="1254" spans="1:7" ht="31" x14ac:dyDescent="0.35">
      <c r="A1254" s="121">
        <v>21</v>
      </c>
      <c r="B1254" s="122" t="s">
        <v>1200</v>
      </c>
      <c r="C1254" s="122" t="s">
        <v>1201</v>
      </c>
      <c r="D1254" s="122" t="s">
        <v>106</v>
      </c>
      <c r="E1254" s="122" t="s">
        <v>1201</v>
      </c>
      <c r="F1254" s="123">
        <v>1261000</v>
      </c>
      <c r="G1254" s="9"/>
    </row>
    <row r="1255" spans="1:7" ht="31" x14ac:dyDescent="0.35">
      <c r="A1255" s="121">
        <v>22</v>
      </c>
      <c r="B1255" s="122" t="s">
        <v>1202</v>
      </c>
      <c r="C1255" s="122" t="s">
        <v>1201</v>
      </c>
      <c r="D1255" s="122" t="s">
        <v>106</v>
      </c>
      <c r="E1255" s="122" t="s">
        <v>1201</v>
      </c>
      <c r="F1255" s="123">
        <v>1026477.71</v>
      </c>
      <c r="G1255" s="9"/>
    </row>
    <row r="1256" spans="1:7" ht="31" x14ac:dyDescent="0.35">
      <c r="A1256" s="121">
        <v>23</v>
      </c>
      <c r="B1256" s="122" t="s">
        <v>1200</v>
      </c>
      <c r="C1256" s="122" t="s">
        <v>1201</v>
      </c>
      <c r="D1256" s="122" t="s">
        <v>106</v>
      </c>
      <c r="E1256" s="122" t="s">
        <v>1201</v>
      </c>
      <c r="F1256" s="123">
        <v>1274578.8999999999</v>
      </c>
      <c r="G1256" s="9"/>
    </row>
    <row r="1257" spans="1:7" ht="31" x14ac:dyDescent="0.35">
      <c r="A1257" s="121">
        <v>24</v>
      </c>
      <c r="B1257" s="122" t="s">
        <v>1200</v>
      </c>
      <c r="C1257" s="122" t="s">
        <v>1201</v>
      </c>
      <c r="D1257" s="122" t="s">
        <v>106</v>
      </c>
      <c r="E1257" s="122" t="s">
        <v>1201</v>
      </c>
      <c r="F1257" s="123">
        <v>1528116.6</v>
      </c>
      <c r="G1257" s="9"/>
    </row>
    <row r="1258" spans="1:7" ht="31" x14ac:dyDescent="0.35">
      <c r="A1258" s="121">
        <v>25</v>
      </c>
      <c r="B1258" s="122" t="s">
        <v>1202</v>
      </c>
      <c r="C1258" s="122" t="s">
        <v>1201</v>
      </c>
      <c r="D1258" s="122" t="s">
        <v>106</v>
      </c>
      <c r="E1258" s="122" t="s">
        <v>1201</v>
      </c>
      <c r="F1258" s="123">
        <v>1579299.3</v>
      </c>
      <c r="G1258" s="9"/>
    </row>
    <row r="1259" spans="1:7" ht="31" x14ac:dyDescent="0.35">
      <c r="A1259" s="121">
        <v>26</v>
      </c>
      <c r="B1259" s="122" t="s">
        <v>1202</v>
      </c>
      <c r="C1259" s="122" t="s">
        <v>1201</v>
      </c>
      <c r="D1259" s="122" t="s">
        <v>106</v>
      </c>
      <c r="E1259" s="122" t="s">
        <v>1201</v>
      </c>
      <c r="F1259" s="123">
        <v>989438.5</v>
      </c>
      <c r="G1259" s="9"/>
    </row>
    <row r="1260" spans="1:7" ht="31" x14ac:dyDescent="0.35">
      <c r="A1260" s="121">
        <v>27</v>
      </c>
      <c r="B1260" s="122" t="s">
        <v>1200</v>
      </c>
      <c r="C1260" s="122" t="s">
        <v>1203</v>
      </c>
      <c r="D1260" s="122" t="s">
        <v>106</v>
      </c>
      <c r="E1260" s="122" t="s">
        <v>1203</v>
      </c>
      <c r="F1260" s="123">
        <v>222306</v>
      </c>
      <c r="G1260" s="9"/>
    </row>
    <row r="1261" spans="1:7" ht="31" x14ac:dyDescent="0.35">
      <c r="A1261" s="121">
        <v>28</v>
      </c>
      <c r="B1261" s="122" t="s">
        <v>1200</v>
      </c>
      <c r="C1261" s="122" t="s">
        <v>1203</v>
      </c>
      <c r="D1261" s="122" t="s">
        <v>106</v>
      </c>
      <c r="E1261" s="122" t="s">
        <v>1203</v>
      </c>
      <c r="F1261" s="123">
        <v>150000</v>
      </c>
      <c r="G1261" s="9"/>
    </row>
    <row r="1262" spans="1:7" ht="31" x14ac:dyDescent="0.35">
      <c r="A1262" s="121">
        <v>29</v>
      </c>
      <c r="B1262" s="122" t="s">
        <v>1200</v>
      </c>
      <c r="C1262" s="122" t="s">
        <v>1203</v>
      </c>
      <c r="D1262" s="122" t="s">
        <v>106</v>
      </c>
      <c r="E1262" s="122" t="s">
        <v>1203</v>
      </c>
      <c r="F1262" s="123">
        <v>232000</v>
      </c>
      <c r="G1262" s="9"/>
    </row>
    <row r="1263" spans="1:7" ht="31" x14ac:dyDescent="0.35">
      <c r="A1263" s="121">
        <v>30</v>
      </c>
      <c r="B1263" s="122" t="s">
        <v>1200</v>
      </c>
      <c r="C1263" s="122" t="s">
        <v>1203</v>
      </c>
      <c r="D1263" s="122" t="s">
        <v>106</v>
      </c>
      <c r="E1263" s="122" t="s">
        <v>1203</v>
      </c>
      <c r="F1263" s="123">
        <v>438704.5</v>
      </c>
      <c r="G1263" s="9"/>
    </row>
    <row r="1264" spans="1:7" ht="31" x14ac:dyDescent="0.35">
      <c r="A1264" s="121">
        <v>31</v>
      </c>
      <c r="B1264" s="122" t="s">
        <v>1200</v>
      </c>
      <c r="C1264" s="122" t="s">
        <v>1203</v>
      </c>
      <c r="D1264" s="122" t="s">
        <v>106</v>
      </c>
      <c r="E1264" s="122" t="s">
        <v>1203</v>
      </c>
      <c r="F1264" s="123">
        <v>100000</v>
      </c>
      <c r="G1264" s="9"/>
    </row>
    <row r="1265" spans="1:7" x14ac:dyDescent="0.35">
      <c r="A1265" s="405">
        <v>32</v>
      </c>
      <c r="B1265" s="379" t="s">
        <v>1204</v>
      </c>
      <c r="C1265" s="379" t="s">
        <v>1205</v>
      </c>
      <c r="D1265" s="379" t="s">
        <v>497</v>
      </c>
      <c r="E1265" s="379" t="s">
        <v>1205</v>
      </c>
      <c r="F1265" s="393" t="s">
        <v>1206</v>
      </c>
      <c r="G1265" s="9"/>
    </row>
    <row r="1266" spans="1:7" x14ac:dyDescent="0.35">
      <c r="A1266" s="405"/>
      <c r="B1266" s="379"/>
      <c r="C1266" s="379"/>
      <c r="D1266" s="379"/>
      <c r="E1266" s="379"/>
      <c r="F1266" s="393"/>
      <c r="G1266" s="9"/>
    </row>
    <row r="1267" spans="1:7" ht="31" x14ac:dyDescent="0.35">
      <c r="A1267" s="4">
        <v>33</v>
      </c>
      <c r="B1267" s="71" t="s">
        <v>1207</v>
      </c>
      <c r="C1267" s="71" t="s">
        <v>1208</v>
      </c>
      <c r="D1267" s="4" t="s">
        <v>497</v>
      </c>
      <c r="E1267" s="71" t="s">
        <v>1208</v>
      </c>
      <c r="F1267" s="72">
        <v>6800000</v>
      </c>
      <c r="G1267" s="9"/>
    </row>
    <row r="1268" spans="1:7" ht="31" x14ac:dyDescent="0.35">
      <c r="A1268" s="126">
        <v>34</v>
      </c>
      <c r="B1268" s="4" t="s">
        <v>1204</v>
      </c>
      <c r="C1268" s="71" t="s">
        <v>1209</v>
      </c>
      <c r="D1268" s="4" t="s">
        <v>497</v>
      </c>
      <c r="E1268" s="71" t="s">
        <v>1209</v>
      </c>
      <c r="F1268" s="72">
        <v>31830000</v>
      </c>
      <c r="G1268" s="9"/>
    </row>
    <row r="1269" spans="1:7" ht="31" x14ac:dyDescent="0.35">
      <c r="A1269" s="126">
        <v>35</v>
      </c>
      <c r="B1269" s="71" t="s">
        <v>1204</v>
      </c>
      <c r="C1269" s="71" t="s">
        <v>1205</v>
      </c>
      <c r="D1269" s="4" t="s">
        <v>497</v>
      </c>
      <c r="E1269" s="71" t="s">
        <v>1205</v>
      </c>
      <c r="F1269" s="72">
        <v>219065158</v>
      </c>
      <c r="G1269" s="9"/>
    </row>
    <row r="1270" spans="1:7" ht="31" x14ac:dyDescent="0.35">
      <c r="A1270" s="126">
        <v>36</v>
      </c>
      <c r="B1270" s="71" t="s">
        <v>1204</v>
      </c>
      <c r="C1270" s="71" t="s">
        <v>1210</v>
      </c>
      <c r="D1270" s="4" t="s">
        <v>497</v>
      </c>
      <c r="E1270" s="71" t="s">
        <v>1210</v>
      </c>
      <c r="F1270" s="72">
        <v>5889077.2199999997</v>
      </c>
      <c r="G1270" s="9"/>
    </row>
    <row r="1271" spans="1:7" ht="31" x14ac:dyDescent="0.35">
      <c r="A1271" s="126">
        <v>37</v>
      </c>
      <c r="B1271" s="4" t="s">
        <v>1623</v>
      </c>
      <c r="C1271" s="71" t="s">
        <v>1208</v>
      </c>
      <c r="D1271" s="4" t="s">
        <v>497</v>
      </c>
      <c r="E1271" s="71" t="s">
        <v>1208</v>
      </c>
      <c r="F1271" s="72">
        <v>9300000</v>
      </c>
      <c r="G1271" s="9"/>
    </row>
    <row r="1272" spans="1:7" ht="31" x14ac:dyDescent="0.35">
      <c r="A1272" s="4">
        <v>38</v>
      </c>
      <c r="B1272" s="71" t="s">
        <v>1204</v>
      </c>
      <c r="C1272" s="71" t="s">
        <v>1209</v>
      </c>
      <c r="D1272" s="4" t="s">
        <v>497</v>
      </c>
      <c r="E1272" s="71" t="s">
        <v>1209</v>
      </c>
      <c r="F1272" s="72">
        <v>39222000</v>
      </c>
      <c r="G1272" s="9"/>
    </row>
    <row r="1273" spans="1:7" ht="31" x14ac:dyDescent="0.35">
      <c r="A1273" s="126">
        <v>39</v>
      </c>
      <c r="B1273" s="71" t="s">
        <v>1204</v>
      </c>
      <c r="C1273" s="71" t="s">
        <v>1209</v>
      </c>
      <c r="D1273" s="4" t="s">
        <v>497</v>
      </c>
      <c r="E1273" s="71" t="s">
        <v>1209</v>
      </c>
      <c r="F1273" s="87">
        <v>71279500</v>
      </c>
      <c r="G1273" s="9"/>
    </row>
    <row r="1274" spans="1:7" x14ac:dyDescent="0.35">
      <c r="A1274" s="405">
        <v>40</v>
      </c>
      <c r="B1274" s="4"/>
      <c r="C1274" s="406" t="s">
        <v>1211</v>
      </c>
      <c r="D1274" s="379" t="s">
        <v>497</v>
      </c>
      <c r="E1274" s="406" t="s">
        <v>1211</v>
      </c>
      <c r="F1274" s="387">
        <v>140000</v>
      </c>
      <c r="G1274" s="9"/>
    </row>
    <row r="1275" spans="1:7" x14ac:dyDescent="0.35">
      <c r="A1275" s="405"/>
      <c r="B1275" s="4" t="s">
        <v>1212</v>
      </c>
      <c r="C1275" s="406"/>
      <c r="D1275" s="379"/>
      <c r="E1275" s="406"/>
      <c r="F1275" s="387"/>
      <c r="G1275" s="9"/>
    </row>
    <row r="1276" spans="1:7" ht="31" x14ac:dyDescent="0.35">
      <c r="A1276" s="126">
        <v>41</v>
      </c>
      <c r="B1276" s="4" t="s">
        <v>1204</v>
      </c>
      <c r="C1276" s="71" t="s">
        <v>1213</v>
      </c>
      <c r="D1276" s="4" t="s">
        <v>497</v>
      </c>
      <c r="E1276" s="71" t="s">
        <v>1213</v>
      </c>
      <c r="F1276" s="72">
        <v>48192000</v>
      </c>
      <c r="G1276" s="9"/>
    </row>
    <row r="1277" spans="1:7" ht="31" x14ac:dyDescent="0.35">
      <c r="A1277" s="126">
        <v>42</v>
      </c>
      <c r="B1277" s="4" t="s">
        <v>1204</v>
      </c>
      <c r="C1277" s="71" t="s">
        <v>1209</v>
      </c>
      <c r="D1277" s="4" t="s">
        <v>497</v>
      </c>
      <c r="E1277" s="71" t="s">
        <v>1209</v>
      </c>
      <c r="F1277" s="72">
        <v>52722500</v>
      </c>
      <c r="G1277" s="9"/>
    </row>
    <row r="1278" spans="1:7" ht="31" x14ac:dyDescent="0.35">
      <c r="A1278" s="126">
        <v>43</v>
      </c>
      <c r="B1278" s="4" t="s">
        <v>1204</v>
      </c>
      <c r="C1278" s="71" t="s">
        <v>1214</v>
      </c>
      <c r="D1278" s="4" t="s">
        <v>497</v>
      </c>
      <c r="E1278" s="71" t="s">
        <v>1214</v>
      </c>
      <c r="F1278" s="72">
        <v>35952566.390000001</v>
      </c>
      <c r="G1278" s="9"/>
    </row>
    <row r="1279" spans="1:7" ht="31" x14ac:dyDescent="0.35">
      <c r="A1279" s="4">
        <v>44</v>
      </c>
      <c r="B1279" s="4" t="s">
        <v>1204</v>
      </c>
      <c r="C1279" s="71" t="s">
        <v>1209</v>
      </c>
      <c r="D1279" s="4" t="s">
        <v>497</v>
      </c>
      <c r="E1279" s="71" t="s">
        <v>1209</v>
      </c>
      <c r="F1279" s="72">
        <v>45240000</v>
      </c>
      <c r="G1279" s="9"/>
    </row>
    <row r="1280" spans="1:7" ht="31" x14ac:dyDescent="0.35">
      <c r="A1280" s="126">
        <v>45</v>
      </c>
      <c r="B1280" s="4" t="s">
        <v>1204</v>
      </c>
      <c r="C1280" s="71" t="s">
        <v>1215</v>
      </c>
      <c r="D1280" s="4" t="s">
        <v>497</v>
      </c>
      <c r="E1280" s="71" t="s">
        <v>1215</v>
      </c>
      <c r="F1280" s="72">
        <v>77825000</v>
      </c>
      <c r="G1280" s="9"/>
    </row>
    <row r="1281" spans="1:7" ht="31" x14ac:dyDescent="0.35">
      <c r="A1281" s="126">
        <v>46</v>
      </c>
      <c r="B1281" s="4" t="s">
        <v>1204</v>
      </c>
      <c r="C1281" s="71" t="s">
        <v>1210</v>
      </c>
      <c r="D1281" s="4" t="s">
        <v>497</v>
      </c>
      <c r="E1281" s="71" t="s">
        <v>1210</v>
      </c>
      <c r="F1281" s="72">
        <v>32717095.699999999</v>
      </c>
      <c r="G1281" s="9"/>
    </row>
    <row r="1282" spans="1:7" ht="31" x14ac:dyDescent="0.35">
      <c r="A1282" s="126">
        <v>47</v>
      </c>
      <c r="B1282" s="4" t="s">
        <v>1204</v>
      </c>
      <c r="C1282" s="71" t="s">
        <v>1216</v>
      </c>
      <c r="D1282" s="4" t="s">
        <v>497</v>
      </c>
      <c r="E1282" s="71" t="s">
        <v>1216</v>
      </c>
      <c r="F1282" s="72">
        <v>6985000</v>
      </c>
      <c r="G1282" s="9"/>
    </row>
    <row r="1283" spans="1:7" ht="31" x14ac:dyDescent="0.35">
      <c r="A1283" s="126">
        <v>48</v>
      </c>
      <c r="B1283" s="4" t="s">
        <v>1204</v>
      </c>
      <c r="C1283" s="71" t="s">
        <v>1209</v>
      </c>
      <c r="D1283" s="4" t="s">
        <v>497</v>
      </c>
      <c r="E1283" s="71" t="s">
        <v>1209</v>
      </c>
      <c r="F1283" s="72">
        <v>14802500</v>
      </c>
      <c r="G1283" s="9"/>
    </row>
    <row r="1284" spans="1:7" ht="31" x14ac:dyDescent="0.35">
      <c r="A1284" s="126">
        <v>49</v>
      </c>
      <c r="B1284" s="4" t="s">
        <v>1204</v>
      </c>
      <c r="C1284" s="71" t="s">
        <v>1209</v>
      </c>
      <c r="D1284" s="4" t="s">
        <v>497</v>
      </c>
      <c r="E1284" s="71" t="s">
        <v>1209</v>
      </c>
      <c r="F1284" s="72">
        <v>18491500</v>
      </c>
      <c r="G1284" s="9"/>
    </row>
    <row r="1285" spans="1:7" ht="31" x14ac:dyDescent="0.35">
      <c r="A1285" s="126">
        <v>50</v>
      </c>
      <c r="B1285" s="4" t="s">
        <v>1204</v>
      </c>
      <c r="C1285" s="71" t="s">
        <v>1209</v>
      </c>
      <c r="D1285" s="4" t="s">
        <v>497</v>
      </c>
      <c r="E1285" s="71" t="s">
        <v>1209</v>
      </c>
      <c r="F1285" s="72">
        <v>75352200</v>
      </c>
      <c r="G1285" s="9"/>
    </row>
    <row r="1286" spans="1:7" ht="31" x14ac:dyDescent="0.35">
      <c r="A1286" s="126">
        <v>51</v>
      </c>
      <c r="B1286" s="4" t="s">
        <v>1204</v>
      </c>
      <c r="C1286" s="71" t="s">
        <v>1209</v>
      </c>
      <c r="D1286" s="4" t="s">
        <v>497</v>
      </c>
      <c r="E1286" s="71" t="s">
        <v>1209</v>
      </c>
      <c r="F1286" s="72">
        <v>144506500</v>
      </c>
      <c r="G1286" s="9"/>
    </row>
    <row r="1287" spans="1:7" ht="31" x14ac:dyDescent="0.35">
      <c r="A1287" s="126">
        <v>52</v>
      </c>
      <c r="B1287" s="4" t="s">
        <v>1204</v>
      </c>
      <c r="C1287" s="71" t="s">
        <v>1205</v>
      </c>
      <c r="D1287" s="4" t="s">
        <v>497</v>
      </c>
      <c r="E1287" s="71" t="s">
        <v>1205</v>
      </c>
      <c r="F1287" s="72">
        <v>36357450</v>
      </c>
      <c r="G1287" s="9"/>
    </row>
    <row r="1288" spans="1:7" ht="31" x14ac:dyDescent="0.35">
      <c r="A1288" s="317">
        <v>53</v>
      </c>
      <c r="B1288" s="318" t="s">
        <v>1212</v>
      </c>
      <c r="C1288" s="319" t="s">
        <v>1211</v>
      </c>
      <c r="D1288" s="318" t="s">
        <v>497</v>
      </c>
      <c r="E1288" s="319" t="s">
        <v>1211</v>
      </c>
      <c r="F1288" s="320">
        <v>246000</v>
      </c>
      <c r="G1288" s="9"/>
    </row>
    <row r="1289" spans="1:7" x14ac:dyDescent="0.35">
      <c r="A1289" s="275">
        <v>54</v>
      </c>
      <c r="B1289" s="330" t="s">
        <v>2301</v>
      </c>
      <c r="C1289" s="322" t="s">
        <v>2302</v>
      </c>
      <c r="D1289" s="330" t="s">
        <v>10</v>
      </c>
      <c r="E1289" s="322" t="s">
        <v>2302</v>
      </c>
      <c r="F1289" s="323">
        <v>1900000</v>
      </c>
      <c r="G1289" s="327"/>
    </row>
    <row r="1290" spans="1:7" ht="29" x14ac:dyDescent="0.35">
      <c r="A1290" s="317">
        <v>55</v>
      </c>
      <c r="B1290" s="330" t="s">
        <v>2318</v>
      </c>
      <c r="C1290" s="322" t="s">
        <v>2319</v>
      </c>
      <c r="D1290" s="275" t="s">
        <v>10</v>
      </c>
      <c r="E1290" s="322" t="s">
        <v>2319</v>
      </c>
      <c r="F1290" s="323">
        <v>222306</v>
      </c>
      <c r="G1290" s="327"/>
    </row>
    <row r="1291" spans="1:7" x14ac:dyDescent="0.35">
      <c r="A1291" s="275">
        <v>56</v>
      </c>
      <c r="B1291" s="330" t="s">
        <v>1360</v>
      </c>
      <c r="C1291" s="322" t="s">
        <v>2319</v>
      </c>
      <c r="D1291" s="275" t="s">
        <v>10</v>
      </c>
      <c r="E1291" s="322" t="s">
        <v>2319</v>
      </c>
      <c r="F1291" s="323">
        <v>400000</v>
      </c>
      <c r="G1291" s="327"/>
    </row>
    <row r="1292" spans="1:7" ht="29" x14ac:dyDescent="0.35">
      <c r="A1292" s="317">
        <v>57</v>
      </c>
      <c r="B1292" s="330" t="s">
        <v>2320</v>
      </c>
      <c r="C1292" s="322" t="s">
        <v>2321</v>
      </c>
      <c r="D1292" s="275" t="s">
        <v>10</v>
      </c>
      <c r="E1292" s="322" t="s">
        <v>2321</v>
      </c>
      <c r="F1292" s="323">
        <v>1274578.8999999999</v>
      </c>
      <c r="G1292" s="327"/>
    </row>
    <row r="1293" spans="1:7" s="242" customFormat="1" x14ac:dyDescent="0.35">
      <c r="A1293" s="407" t="s">
        <v>1643</v>
      </c>
      <c r="B1293" s="408"/>
      <c r="C1293" s="408"/>
      <c r="D1293" s="408"/>
      <c r="E1293" s="409"/>
      <c r="F1293" s="321">
        <f>SUM(F1234:F1292)</f>
        <v>1124937453.7200003</v>
      </c>
      <c r="G1293" s="241"/>
    </row>
    <row r="1294" spans="1:7" x14ac:dyDescent="0.35">
      <c r="A1294" s="385" t="s">
        <v>1217</v>
      </c>
      <c r="B1294" s="385"/>
      <c r="C1294" s="385"/>
      <c r="D1294" s="385"/>
      <c r="E1294" s="385"/>
      <c r="F1294" s="1"/>
      <c r="G1294" s="60"/>
    </row>
    <row r="1295" spans="1:7" ht="31" x14ac:dyDescent="0.35">
      <c r="A1295" s="127">
        <v>1</v>
      </c>
      <c r="B1295" s="122" t="s">
        <v>1218</v>
      </c>
      <c r="C1295" s="122" t="s">
        <v>1219</v>
      </c>
      <c r="D1295" s="122" t="s">
        <v>106</v>
      </c>
      <c r="E1295" s="122" t="s">
        <v>1220</v>
      </c>
      <c r="F1295" s="123">
        <v>177870000</v>
      </c>
      <c r="G1295" s="9"/>
    </row>
    <row r="1296" spans="1:7" ht="31" x14ac:dyDescent="0.35">
      <c r="A1296" s="127">
        <v>2</v>
      </c>
      <c r="B1296" s="122" t="s">
        <v>1221</v>
      </c>
      <c r="C1296" s="122" t="s">
        <v>1222</v>
      </c>
      <c r="D1296" s="122" t="s">
        <v>106</v>
      </c>
      <c r="E1296" s="122" t="s">
        <v>1222</v>
      </c>
      <c r="F1296" s="123">
        <v>71910000</v>
      </c>
      <c r="G1296" s="9"/>
    </row>
    <row r="1297" spans="1:7" ht="46.5" x14ac:dyDescent="0.35">
      <c r="A1297" s="127">
        <v>3</v>
      </c>
      <c r="B1297" s="122" t="s">
        <v>1223</v>
      </c>
      <c r="C1297" s="122" t="s">
        <v>1224</v>
      </c>
      <c r="D1297" s="122" t="s">
        <v>106</v>
      </c>
      <c r="E1297" s="122" t="s">
        <v>1224</v>
      </c>
      <c r="F1297" s="123">
        <v>6500000</v>
      </c>
      <c r="G1297" s="9"/>
    </row>
    <row r="1298" spans="1:7" ht="46.5" x14ac:dyDescent="0.35">
      <c r="A1298" s="127">
        <v>4</v>
      </c>
      <c r="B1298" s="122" t="s">
        <v>1225</v>
      </c>
      <c r="C1298" s="122" t="s">
        <v>1226</v>
      </c>
      <c r="D1298" s="122" t="s">
        <v>106</v>
      </c>
      <c r="E1298" s="122" t="s">
        <v>1226</v>
      </c>
      <c r="F1298" s="123">
        <v>8300000</v>
      </c>
      <c r="G1298" s="9"/>
    </row>
    <row r="1299" spans="1:7" ht="31" x14ac:dyDescent="0.35">
      <c r="A1299" s="127">
        <v>5</v>
      </c>
      <c r="B1299" s="122" t="s">
        <v>1227</v>
      </c>
      <c r="C1299" s="122" t="s">
        <v>1228</v>
      </c>
      <c r="D1299" s="122" t="s">
        <v>106</v>
      </c>
      <c r="E1299" s="122" t="s">
        <v>1229</v>
      </c>
      <c r="F1299" s="123">
        <v>9980000</v>
      </c>
      <c r="G1299" s="9"/>
    </row>
    <row r="1300" spans="1:7" ht="31" x14ac:dyDescent="0.35">
      <c r="A1300" s="127">
        <v>6</v>
      </c>
      <c r="B1300" s="122" t="s">
        <v>1230</v>
      </c>
      <c r="C1300" s="122" t="s">
        <v>1231</v>
      </c>
      <c r="D1300" s="122" t="s">
        <v>106</v>
      </c>
      <c r="E1300" s="122" t="s">
        <v>1232</v>
      </c>
      <c r="F1300" s="123">
        <v>3100000</v>
      </c>
      <c r="G1300" s="9"/>
    </row>
    <row r="1301" spans="1:7" ht="31" x14ac:dyDescent="0.35">
      <c r="A1301" s="127">
        <v>7</v>
      </c>
      <c r="B1301" s="122" t="s">
        <v>1233</v>
      </c>
      <c r="C1301" s="122" t="s">
        <v>1234</v>
      </c>
      <c r="D1301" s="122" t="s">
        <v>106</v>
      </c>
      <c r="E1301" s="122" t="s">
        <v>1203</v>
      </c>
      <c r="F1301" s="123">
        <v>13774500</v>
      </c>
      <c r="G1301" s="9"/>
    </row>
    <row r="1302" spans="1:7" ht="31" x14ac:dyDescent="0.35">
      <c r="A1302" s="127">
        <v>8</v>
      </c>
      <c r="B1302" s="122" t="s">
        <v>1235</v>
      </c>
      <c r="C1302" s="122" t="s">
        <v>1236</v>
      </c>
      <c r="D1302" s="122" t="s">
        <v>106</v>
      </c>
      <c r="E1302" s="122" t="s">
        <v>1236</v>
      </c>
      <c r="F1302" s="123">
        <v>21650000</v>
      </c>
      <c r="G1302" s="9"/>
    </row>
    <row r="1303" spans="1:7" ht="31" x14ac:dyDescent="0.35">
      <c r="A1303" s="127">
        <v>9</v>
      </c>
      <c r="B1303" s="122" t="s">
        <v>1237</v>
      </c>
      <c r="C1303" s="122" t="s">
        <v>1238</v>
      </c>
      <c r="D1303" s="122" t="s">
        <v>497</v>
      </c>
      <c r="E1303" s="122" t="s">
        <v>1238</v>
      </c>
      <c r="F1303" s="123">
        <v>15894600</v>
      </c>
      <c r="G1303" s="9"/>
    </row>
    <row r="1304" spans="1:7" ht="31" x14ac:dyDescent="0.35">
      <c r="A1304" s="127">
        <v>10</v>
      </c>
      <c r="B1304" s="122" t="s">
        <v>1237</v>
      </c>
      <c r="C1304" s="122" t="s">
        <v>1239</v>
      </c>
      <c r="D1304" s="122" t="s">
        <v>497</v>
      </c>
      <c r="E1304" s="122" t="s">
        <v>1239</v>
      </c>
      <c r="F1304" s="123">
        <v>9000000</v>
      </c>
      <c r="G1304" s="9"/>
    </row>
    <row r="1305" spans="1:7" ht="31" x14ac:dyDescent="0.35">
      <c r="A1305" s="127">
        <v>11</v>
      </c>
      <c r="B1305" s="122" t="s">
        <v>1237</v>
      </c>
      <c r="C1305" s="122" t="s">
        <v>1240</v>
      </c>
      <c r="D1305" s="122" t="s">
        <v>497</v>
      </c>
      <c r="E1305" s="122" t="s">
        <v>1240</v>
      </c>
      <c r="F1305" s="124" t="s">
        <v>1241</v>
      </c>
      <c r="G1305" s="9"/>
    </row>
    <row r="1306" spans="1:7" ht="31" x14ac:dyDescent="0.35">
      <c r="A1306" s="128">
        <v>12</v>
      </c>
      <c r="B1306" s="122" t="s">
        <v>1237</v>
      </c>
      <c r="C1306" s="122" t="s">
        <v>1242</v>
      </c>
      <c r="D1306" s="122" t="s">
        <v>497</v>
      </c>
      <c r="E1306" s="122" t="s">
        <v>1242</v>
      </c>
      <c r="F1306" s="123">
        <v>31085500</v>
      </c>
      <c r="G1306" s="9"/>
    </row>
    <row r="1307" spans="1:7" ht="31" x14ac:dyDescent="0.35">
      <c r="A1307" s="127">
        <v>13</v>
      </c>
      <c r="B1307" s="122" t="s">
        <v>1237</v>
      </c>
      <c r="C1307" s="122" t="s">
        <v>1242</v>
      </c>
      <c r="D1307" s="122" t="s">
        <v>497</v>
      </c>
      <c r="E1307" s="122" t="s">
        <v>1242</v>
      </c>
      <c r="F1307" s="123">
        <v>14103000</v>
      </c>
      <c r="G1307" s="9"/>
    </row>
    <row r="1308" spans="1:7" ht="31" x14ac:dyDescent="0.35">
      <c r="A1308" s="127">
        <v>14</v>
      </c>
      <c r="B1308" s="122" t="s">
        <v>1237</v>
      </c>
      <c r="C1308" s="122" t="s">
        <v>1242</v>
      </c>
      <c r="D1308" s="122" t="s">
        <v>497</v>
      </c>
      <c r="E1308" s="122" t="s">
        <v>1242</v>
      </c>
      <c r="F1308" s="123">
        <v>17420000</v>
      </c>
      <c r="G1308" s="9"/>
    </row>
    <row r="1309" spans="1:7" ht="31" x14ac:dyDescent="0.35">
      <c r="A1309" s="127">
        <v>15</v>
      </c>
      <c r="B1309" s="122" t="s">
        <v>1237</v>
      </c>
      <c r="C1309" s="122" t="s">
        <v>1242</v>
      </c>
      <c r="D1309" s="122" t="s">
        <v>497</v>
      </c>
      <c r="E1309" s="122" t="s">
        <v>1242</v>
      </c>
      <c r="F1309" s="123">
        <v>33360000</v>
      </c>
      <c r="G1309" s="9"/>
    </row>
    <row r="1310" spans="1:7" ht="31" x14ac:dyDescent="0.35">
      <c r="A1310" s="127">
        <v>16</v>
      </c>
      <c r="B1310" s="122" t="s">
        <v>1237</v>
      </c>
      <c r="C1310" s="122" t="s">
        <v>1242</v>
      </c>
      <c r="D1310" s="122" t="s">
        <v>497</v>
      </c>
      <c r="E1310" s="122" t="s">
        <v>1242</v>
      </c>
      <c r="F1310" s="123">
        <v>11120000</v>
      </c>
      <c r="G1310" s="9"/>
    </row>
    <row r="1311" spans="1:7" ht="31" x14ac:dyDescent="0.35">
      <c r="A1311" s="127">
        <v>17</v>
      </c>
      <c r="B1311" s="122" t="s">
        <v>1237</v>
      </c>
      <c r="C1311" s="122" t="s">
        <v>1242</v>
      </c>
      <c r="D1311" s="122" t="s">
        <v>497</v>
      </c>
      <c r="E1311" s="122" t="s">
        <v>1242</v>
      </c>
      <c r="F1311" s="123">
        <v>5941000</v>
      </c>
      <c r="G1311" s="9"/>
    </row>
    <row r="1312" spans="1:7" ht="31" x14ac:dyDescent="0.35">
      <c r="A1312" s="127">
        <v>18</v>
      </c>
      <c r="B1312" s="122" t="s">
        <v>1237</v>
      </c>
      <c r="C1312" s="122" t="s">
        <v>1242</v>
      </c>
      <c r="D1312" s="122" t="s">
        <v>497</v>
      </c>
      <c r="E1312" s="122" t="s">
        <v>1242</v>
      </c>
      <c r="F1312" s="123">
        <v>2147000</v>
      </c>
      <c r="G1312" s="9"/>
    </row>
    <row r="1313" spans="1:7" ht="31" x14ac:dyDescent="0.35">
      <c r="A1313" s="127">
        <v>19</v>
      </c>
      <c r="B1313" s="122" t="s">
        <v>1237</v>
      </c>
      <c r="C1313" s="122" t="s">
        <v>1243</v>
      </c>
      <c r="D1313" s="122" t="s">
        <v>497</v>
      </c>
      <c r="E1313" s="122" t="s">
        <v>1243</v>
      </c>
      <c r="F1313" s="123">
        <v>3750000</v>
      </c>
      <c r="G1313" s="9"/>
    </row>
    <row r="1314" spans="1:7" ht="31" x14ac:dyDescent="0.35">
      <c r="A1314" s="127">
        <v>20</v>
      </c>
      <c r="B1314" s="122" t="s">
        <v>1237</v>
      </c>
      <c r="C1314" s="122" t="s">
        <v>1243</v>
      </c>
      <c r="D1314" s="122" t="s">
        <v>497</v>
      </c>
      <c r="E1314" s="122" t="s">
        <v>1243</v>
      </c>
      <c r="F1314" s="123">
        <v>7790000</v>
      </c>
      <c r="G1314" s="9"/>
    </row>
    <row r="1315" spans="1:7" ht="31" x14ac:dyDescent="0.35">
      <c r="A1315" s="127">
        <v>21</v>
      </c>
      <c r="B1315" s="122" t="s">
        <v>1237</v>
      </c>
      <c r="C1315" s="122" t="s">
        <v>1243</v>
      </c>
      <c r="D1315" s="122" t="s">
        <v>497</v>
      </c>
      <c r="E1315" s="122" t="s">
        <v>1243</v>
      </c>
      <c r="F1315" s="123">
        <v>99471000</v>
      </c>
      <c r="G1315" s="9"/>
    </row>
    <row r="1316" spans="1:7" ht="31" x14ac:dyDescent="0.35">
      <c r="A1316" s="127">
        <v>22</v>
      </c>
      <c r="B1316" s="122" t="s">
        <v>1237</v>
      </c>
      <c r="C1316" s="122" t="s">
        <v>1243</v>
      </c>
      <c r="D1316" s="122" t="s">
        <v>497</v>
      </c>
      <c r="E1316" s="122" t="s">
        <v>1243</v>
      </c>
      <c r="F1316" s="123">
        <v>2716000</v>
      </c>
      <c r="G1316" s="9"/>
    </row>
    <row r="1317" spans="1:7" ht="31" x14ac:dyDescent="0.35">
      <c r="A1317" s="127">
        <v>23</v>
      </c>
      <c r="B1317" s="122" t="s">
        <v>1237</v>
      </c>
      <c r="C1317" s="122" t="s">
        <v>1243</v>
      </c>
      <c r="D1317" s="122" t="s">
        <v>497</v>
      </c>
      <c r="E1317" s="122" t="s">
        <v>1243</v>
      </c>
      <c r="F1317" s="123">
        <v>677500</v>
      </c>
      <c r="G1317" s="9"/>
    </row>
    <row r="1318" spans="1:7" ht="31" x14ac:dyDescent="0.35">
      <c r="A1318" s="127">
        <v>24</v>
      </c>
      <c r="B1318" s="122" t="s">
        <v>1237</v>
      </c>
      <c r="C1318" s="122" t="s">
        <v>1243</v>
      </c>
      <c r="D1318" s="122" t="s">
        <v>497</v>
      </c>
      <c r="E1318" s="122" t="s">
        <v>1243</v>
      </c>
      <c r="F1318" s="123">
        <v>1732000</v>
      </c>
      <c r="G1318" s="9"/>
    </row>
    <row r="1319" spans="1:7" ht="31" x14ac:dyDescent="0.35">
      <c r="A1319" s="127">
        <v>25</v>
      </c>
      <c r="B1319" s="122" t="s">
        <v>1237</v>
      </c>
      <c r="C1319" s="122" t="s">
        <v>1244</v>
      </c>
      <c r="D1319" s="122" t="s">
        <v>497</v>
      </c>
      <c r="E1319" s="122" t="s">
        <v>1244</v>
      </c>
      <c r="F1319" s="123">
        <v>3420000</v>
      </c>
      <c r="G1319" s="9"/>
    </row>
    <row r="1320" spans="1:7" ht="31" x14ac:dyDescent="0.35">
      <c r="A1320" s="127">
        <v>26</v>
      </c>
      <c r="B1320" s="122" t="s">
        <v>1237</v>
      </c>
      <c r="C1320" s="122" t="s">
        <v>1244</v>
      </c>
      <c r="D1320" s="122" t="s">
        <v>497</v>
      </c>
      <c r="E1320" s="122" t="s">
        <v>1244</v>
      </c>
      <c r="F1320" s="123">
        <v>5700000</v>
      </c>
      <c r="G1320" s="9"/>
    </row>
    <row r="1321" spans="1:7" ht="31" x14ac:dyDescent="0.35">
      <c r="A1321" s="127">
        <v>27</v>
      </c>
      <c r="B1321" s="122" t="s">
        <v>1237</v>
      </c>
      <c r="C1321" s="122" t="s">
        <v>1245</v>
      </c>
      <c r="D1321" s="122" t="s">
        <v>497</v>
      </c>
      <c r="E1321" s="122" t="s">
        <v>1245</v>
      </c>
      <c r="F1321" s="123">
        <v>12000000</v>
      </c>
      <c r="G1321" s="327"/>
    </row>
    <row r="1322" spans="1:7" ht="42" x14ac:dyDescent="0.35">
      <c r="A1322" s="127">
        <v>28</v>
      </c>
      <c r="B1322" s="344" t="s">
        <v>2305</v>
      </c>
      <c r="C1322" s="345" t="s">
        <v>2306</v>
      </c>
      <c r="D1322" s="345" t="s">
        <v>106</v>
      </c>
      <c r="E1322" s="345" t="s">
        <v>2306</v>
      </c>
      <c r="F1322" s="346">
        <v>57402594.399999999</v>
      </c>
      <c r="G1322" s="345"/>
    </row>
    <row r="1323" spans="1:7" ht="28" x14ac:dyDescent="0.35">
      <c r="A1323" s="127">
        <v>29</v>
      </c>
      <c r="B1323" s="344" t="s">
        <v>2307</v>
      </c>
      <c r="C1323" s="345" t="s">
        <v>2306</v>
      </c>
      <c r="D1323" s="345" t="s">
        <v>106</v>
      </c>
      <c r="E1323" s="345" t="s">
        <v>2306</v>
      </c>
      <c r="F1323" s="346">
        <v>54480000</v>
      </c>
      <c r="G1323" s="345"/>
    </row>
    <row r="1324" spans="1:7" ht="56" x14ac:dyDescent="0.35">
      <c r="A1324" s="127">
        <v>30</v>
      </c>
      <c r="B1324" s="344" t="s">
        <v>2308</v>
      </c>
      <c r="C1324" s="345" t="s">
        <v>2306</v>
      </c>
      <c r="D1324" s="345" t="s">
        <v>106</v>
      </c>
      <c r="E1324" s="345" t="s">
        <v>2306</v>
      </c>
      <c r="F1324" s="346">
        <v>73869000</v>
      </c>
      <c r="G1324" s="345"/>
    </row>
    <row r="1325" spans="1:7" s="35" customFormat="1" ht="15.65" customHeight="1" x14ac:dyDescent="0.35">
      <c r="A1325" s="410" t="s">
        <v>1644</v>
      </c>
      <c r="B1325" s="410"/>
      <c r="C1325" s="410"/>
      <c r="D1325" s="410"/>
      <c r="E1325" s="410"/>
      <c r="F1325" s="36">
        <f>SUM(F1295:F1324)</f>
        <v>776163694.39999998</v>
      </c>
      <c r="G1325" s="89"/>
    </row>
    <row r="1326" spans="1:7" x14ac:dyDescent="0.35">
      <c r="A1326" s="385" t="s">
        <v>1246</v>
      </c>
      <c r="B1326" s="385"/>
      <c r="C1326" s="385"/>
      <c r="D1326" s="385"/>
      <c r="E1326" s="385"/>
      <c r="F1326" s="1"/>
      <c r="G1326" s="60"/>
    </row>
    <row r="1327" spans="1:7" ht="31" x14ac:dyDescent="0.35">
      <c r="A1327" s="2">
        <v>1</v>
      </c>
      <c r="B1327" s="2" t="s">
        <v>1247</v>
      </c>
      <c r="C1327" s="2" t="s">
        <v>1248</v>
      </c>
      <c r="D1327" s="2" t="s">
        <v>1249</v>
      </c>
      <c r="E1327" s="2" t="s">
        <v>1248</v>
      </c>
      <c r="F1327" s="3">
        <v>35702800</v>
      </c>
      <c r="G1327" s="9"/>
    </row>
    <row r="1328" spans="1:7" ht="46.5" x14ac:dyDescent="0.35">
      <c r="A1328" s="2">
        <v>2</v>
      </c>
      <c r="B1328" s="2" t="s">
        <v>1250</v>
      </c>
      <c r="C1328" s="2" t="s">
        <v>1248</v>
      </c>
      <c r="D1328" s="2" t="s">
        <v>1249</v>
      </c>
      <c r="E1328" s="2" t="s">
        <v>1248</v>
      </c>
      <c r="F1328" s="3">
        <v>58340000</v>
      </c>
      <c r="G1328" s="9"/>
    </row>
    <row r="1329" spans="1:7" ht="31" x14ac:dyDescent="0.35">
      <c r="A1329" s="2">
        <v>3</v>
      </c>
      <c r="B1329" s="2" t="s">
        <v>1251</v>
      </c>
      <c r="C1329" s="4" t="s">
        <v>1252</v>
      </c>
      <c r="D1329" s="2" t="s">
        <v>106</v>
      </c>
      <c r="E1329" s="4" t="s">
        <v>1252</v>
      </c>
      <c r="F1329" s="3">
        <v>60774570</v>
      </c>
      <c r="G1329" s="9"/>
    </row>
    <row r="1330" spans="1:7" ht="62" x14ac:dyDescent="0.35">
      <c r="A1330" s="2">
        <v>4</v>
      </c>
      <c r="B1330" s="2" t="s">
        <v>1253</v>
      </c>
      <c r="C1330" s="2" t="s">
        <v>1252</v>
      </c>
      <c r="D1330" s="2" t="s">
        <v>1249</v>
      </c>
      <c r="E1330" s="2" t="s">
        <v>1252</v>
      </c>
      <c r="F1330" s="3">
        <v>20498105</v>
      </c>
      <c r="G1330" s="9"/>
    </row>
    <row r="1331" spans="1:7" ht="31" x14ac:dyDescent="0.35">
      <c r="A1331" s="2">
        <v>5</v>
      </c>
      <c r="B1331" s="2" t="s">
        <v>1254</v>
      </c>
      <c r="C1331" s="4" t="s">
        <v>1255</v>
      </c>
      <c r="D1331" s="2" t="s">
        <v>106</v>
      </c>
      <c r="E1331" s="4" t="s">
        <v>1255</v>
      </c>
      <c r="F1331" s="3">
        <v>16333000</v>
      </c>
      <c r="G1331" s="9"/>
    </row>
    <row r="1332" spans="1:7" ht="46.5" x14ac:dyDescent="0.35">
      <c r="A1332" s="2">
        <v>6</v>
      </c>
      <c r="B1332" s="2" t="s">
        <v>1256</v>
      </c>
      <c r="C1332" s="4" t="s">
        <v>1257</v>
      </c>
      <c r="D1332" s="2" t="s">
        <v>1249</v>
      </c>
      <c r="E1332" s="2" t="s">
        <v>1258</v>
      </c>
      <c r="F1332" s="3">
        <v>106483820</v>
      </c>
      <c r="G1332" s="9"/>
    </row>
    <row r="1333" spans="1:7" ht="31" x14ac:dyDescent="0.35">
      <c r="A1333" s="2">
        <v>7</v>
      </c>
      <c r="B1333" s="2" t="s">
        <v>1259</v>
      </c>
      <c r="C1333" s="2" t="s">
        <v>1260</v>
      </c>
      <c r="D1333" s="2" t="s">
        <v>106</v>
      </c>
      <c r="E1333" s="2" t="s">
        <v>1260</v>
      </c>
      <c r="F1333" s="3">
        <v>25639000</v>
      </c>
      <c r="G1333" s="9"/>
    </row>
    <row r="1334" spans="1:7" ht="31" x14ac:dyDescent="0.35">
      <c r="A1334" s="2">
        <v>8</v>
      </c>
      <c r="B1334" s="2" t="s">
        <v>1261</v>
      </c>
      <c r="C1334" s="2" t="s">
        <v>1252</v>
      </c>
      <c r="D1334" s="2" t="s">
        <v>106</v>
      </c>
      <c r="E1334" s="2" t="s">
        <v>1252</v>
      </c>
      <c r="F1334" s="3">
        <v>8347675</v>
      </c>
      <c r="G1334" s="9"/>
    </row>
    <row r="1335" spans="1:7" x14ac:dyDescent="0.35">
      <c r="A1335" s="5">
        <v>9</v>
      </c>
      <c r="B1335" s="2" t="s">
        <v>1262</v>
      </c>
      <c r="C1335" s="2" t="s">
        <v>1263</v>
      </c>
      <c r="D1335" s="4" t="s">
        <v>106</v>
      </c>
      <c r="E1335" s="2" t="s">
        <v>1263</v>
      </c>
      <c r="F1335" s="3">
        <v>3900000</v>
      </c>
      <c r="G1335" s="9"/>
    </row>
    <row r="1336" spans="1:7" x14ac:dyDescent="0.35">
      <c r="A1336" s="2">
        <v>10</v>
      </c>
      <c r="B1336" s="2" t="s">
        <v>1262</v>
      </c>
      <c r="C1336" s="2" t="s">
        <v>1264</v>
      </c>
      <c r="D1336" s="2" t="s">
        <v>106</v>
      </c>
      <c r="E1336" s="4" t="s">
        <v>1264</v>
      </c>
      <c r="F1336" s="3">
        <v>2400000</v>
      </c>
      <c r="G1336" s="9"/>
    </row>
    <row r="1337" spans="1:7" x14ac:dyDescent="0.35">
      <c r="A1337" s="2">
        <v>11</v>
      </c>
      <c r="B1337" s="2" t="s">
        <v>1262</v>
      </c>
      <c r="C1337" s="2" t="s">
        <v>1265</v>
      </c>
      <c r="D1337" s="2" t="s">
        <v>106</v>
      </c>
      <c r="E1337" s="4" t="s">
        <v>1266</v>
      </c>
      <c r="F1337" s="3">
        <v>3470000</v>
      </c>
      <c r="G1337" s="9"/>
    </row>
    <row r="1338" spans="1:7" x14ac:dyDescent="0.35">
      <c r="A1338" s="2">
        <v>12</v>
      </c>
      <c r="B1338" s="2" t="s">
        <v>1262</v>
      </c>
      <c r="C1338" s="2" t="s">
        <v>1267</v>
      </c>
      <c r="D1338" s="2" t="s">
        <v>106</v>
      </c>
      <c r="E1338" s="4" t="s">
        <v>1268</v>
      </c>
      <c r="F1338" s="3">
        <v>2400000</v>
      </c>
      <c r="G1338" s="9"/>
    </row>
    <row r="1339" spans="1:7" x14ac:dyDescent="0.35">
      <c r="A1339" s="2">
        <v>13</v>
      </c>
      <c r="B1339" s="2" t="s">
        <v>1262</v>
      </c>
      <c r="C1339" s="2" t="s">
        <v>1269</v>
      </c>
      <c r="D1339" s="2" t="s">
        <v>106</v>
      </c>
      <c r="E1339" s="4" t="s">
        <v>1269</v>
      </c>
      <c r="F1339" s="3">
        <v>450000</v>
      </c>
      <c r="G1339" s="9"/>
    </row>
    <row r="1340" spans="1:7" x14ac:dyDescent="0.35">
      <c r="A1340" s="2">
        <v>14</v>
      </c>
      <c r="B1340" s="2" t="s">
        <v>1262</v>
      </c>
      <c r="C1340" s="2" t="s">
        <v>1270</v>
      </c>
      <c r="D1340" s="2" t="s">
        <v>106</v>
      </c>
      <c r="E1340" s="4" t="s">
        <v>1271</v>
      </c>
      <c r="F1340" s="3">
        <v>1343800</v>
      </c>
      <c r="G1340" s="9"/>
    </row>
    <row r="1341" spans="1:7" ht="31" x14ac:dyDescent="0.35">
      <c r="A1341" s="4">
        <v>15</v>
      </c>
      <c r="B1341" s="2" t="s">
        <v>457</v>
      </c>
      <c r="C1341" s="10" t="s">
        <v>1272</v>
      </c>
      <c r="D1341" s="10" t="s">
        <v>1680</v>
      </c>
      <c r="E1341" s="10" t="s">
        <v>1272</v>
      </c>
      <c r="F1341" s="12" t="s">
        <v>1273</v>
      </c>
      <c r="G1341" s="9"/>
    </row>
    <row r="1342" spans="1:7" ht="31" x14ac:dyDescent="0.35">
      <c r="A1342" s="4">
        <v>16</v>
      </c>
      <c r="B1342" s="2" t="s">
        <v>457</v>
      </c>
      <c r="C1342" s="10" t="s">
        <v>1274</v>
      </c>
      <c r="D1342" s="10" t="s">
        <v>1680</v>
      </c>
      <c r="E1342" s="10" t="s">
        <v>1274</v>
      </c>
      <c r="F1342" s="12" t="s">
        <v>1275</v>
      </c>
      <c r="G1342" s="9"/>
    </row>
    <row r="1343" spans="1:7" ht="31" x14ac:dyDescent="0.35">
      <c r="A1343" s="4">
        <v>17</v>
      </c>
      <c r="B1343" s="2" t="s">
        <v>457</v>
      </c>
      <c r="C1343" s="10" t="s">
        <v>1274</v>
      </c>
      <c r="D1343" s="10" t="s">
        <v>1680</v>
      </c>
      <c r="E1343" s="10" t="s">
        <v>1274</v>
      </c>
      <c r="F1343" s="12">
        <v>480000</v>
      </c>
      <c r="G1343" s="9"/>
    </row>
    <row r="1344" spans="1:7" ht="31" x14ac:dyDescent="0.35">
      <c r="A1344" s="4">
        <v>18</v>
      </c>
      <c r="B1344" s="2" t="s">
        <v>457</v>
      </c>
      <c r="C1344" s="10" t="s">
        <v>1274</v>
      </c>
      <c r="D1344" s="10" t="s">
        <v>1680</v>
      </c>
      <c r="E1344" s="10" t="s">
        <v>1274</v>
      </c>
      <c r="F1344" s="12">
        <v>710000</v>
      </c>
      <c r="G1344" s="9"/>
    </row>
    <row r="1345" spans="1:7" ht="31" x14ac:dyDescent="0.35">
      <c r="A1345" s="4">
        <v>19</v>
      </c>
      <c r="B1345" s="2" t="s">
        <v>457</v>
      </c>
      <c r="C1345" s="10" t="s">
        <v>1274</v>
      </c>
      <c r="D1345" s="10" t="s">
        <v>1680</v>
      </c>
      <c r="E1345" s="10" t="s">
        <v>1274</v>
      </c>
      <c r="F1345" s="12">
        <v>108000</v>
      </c>
      <c r="G1345" s="9"/>
    </row>
    <row r="1346" spans="1:7" ht="31" x14ac:dyDescent="0.35">
      <c r="A1346" s="4">
        <v>20</v>
      </c>
      <c r="B1346" s="2" t="s">
        <v>457</v>
      </c>
      <c r="C1346" s="10" t="s">
        <v>1276</v>
      </c>
      <c r="D1346" s="10" t="s">
        <v>1680</v>
      </c>
      <c r="E1346" s="10" t="s">
        <v>1276</v>
      </c>
      <c r="F1346" s="12">
        <v>1680000</v>
      </c>
      <c r="G1346" s="9"/>
    </row>
    <row r="1347" spans="1:7" ht="31" x14ac:dyDescent="0.35">
      <c r="A1347" s="4">
        <v>21</v>
      </c>
      <c r="B1347" s="2" t="s">
        <v>457</v>
      </c>
      <c r="C1347" s="10" t="s">
        <v>1277</v>
      </c>
      <c r="D1347" s="10" t="s">
        <v>1680</v>
      </c>
      <c r="E1347" s="10" t="s">
        <v>1277</v>
      </c>
      <c r="F1347" s="12">
        <v>6620000</v>
      </c>
      <c r="G1347" s="9"/>
    </row>
    <row r="1348" spans="1:7" ht="31" x14ac:dyDescent="0.35">
      <c r="A1348" s="4">
        <v>22</v>
      </c>
      <c r="B1348" s="2" t="s">
        <v>457</v>
      </c>
      <c r="C1348" s="10" t="s">
        <v>1278</v>
      </c>
      <c r="D1348" s="10" t="s">
        <v>1680</v>
      </c>
      <c r="E1348" s="10" t="s">
        <v>1278</v>
      </c>
      <c r="F1348" s="12">
        <v>1451400</v>
      </c>
      <c r="G1348" s="9"/>
    </row>
    <row r="1349" spans="1:7" ht="31" x14ac:dyDescent="0.35">
      <c r="A1349" s="4">
        <v>23</v>
      </c>
      <c r="B1349" s="2" t="s">
        <v>457</v>
      </c>
      <c r="C1349" s="10" t="s">
        <v>1278</v>
      </c>
      <c r="D1349" s="10" t="s">
        <v>1680</v>
      </c>
      <c r="E1349" s="10" t="s">
        <v>1278</v>
      </c>
      <c r="F1349" s="12">
        <v>3917600</v>
      </c>
      <c r="G1349" s="9"/>
    </row>
    <row r="1350" spans="1:7" ht="31" x14ac:dyDescent="0.35">
      <c r="A1350" s="4">
        <v>24</v>
      </c>
      <c r="B1350" s="2" t="s">
        <v>457</v>
      </c>
      <c r="C1350" s="10" t="s">
        <v>1278</v>
      </c>
      <c r="D1350" s="10" t="s">
        <v>1680</v>
      </c>
      <c r="E1350" s="10" t="s">
        <v>1278</v>
      </c>
      <c r="F1350" s="12">
        <v>21242360</v>
      </c>
      <c r="G1350" s="9"/>
    </row>
    <row r="1351" spans="1:7" ht="31" x14ac:dyDescent="0.35">
      <c r="A1351" s="4">
        <v>25</v>
      </c>
      <c r="B1351" s="2" t="s">
        <v>457</v>
      </c>
      <c r="C1351" s="10" t="s">
        <v>1278</v>
      </c>
      <c r="D1351" s="10" t="s">
        <v>1680</v>
      </c>
      <c r="E1351" s="10" t="s">
        <v>1278</v>
      </c>
      <c r="F1351" s="12" t="s">
        <v>1279</v>
      </c>
      <c r="G1351" s="9"/>
    </row>
    <row r="1352" spans="1:7" ht="31" x14ac:dyDescent="0.35">
      <c r="A1352" s="4">
        <v>26</v>
      </c>
      <c r="B1352" s="2" t="s">
        <v>457</v>
      </c>
      <c r="C1352" s="10" t="s">
        <v>1280</v>
      </c>
      <c r="D1352" s="10" t="s">
        <v>1680</v>
      </c>
      <c r="E1352" s="10" t="s">
        <v>1280</v>
      </c>
      <c r="F1352" s="12">
        <v>1239000</v>
      </c>
      <c r="G1352" s="9"/>
    </row>
    <row r="1353" spans="1:7" ht="31" x14ac:dyDescent="0.35">
      <c r="A1353" s="4">
        <v>27</v>
      </c>
      <c r="B1353" s="2" t="s">
        <v>457</v>
      </c>
      <c r="C1353" s="10" t="s">
        <v>1280</v>
      </c>
      <c r="D1353" s="10" t="s">
        <v>1680</v>
      </c>
      <c r="E1353" s="10" t="s">
        <v>1280</v>
      </c>
      <c r="F1353" s="12">
        <v>1400000</v>
      </c>
      <c r="G1353" s="9"/>
    </row>
    <row r="1354" spans="1:7" ht="31" x14ac:dyDescent="0.35">
      <c r="A1354" s="4">
        <v>28</v>
      </c>
      <c r="B1354" s="2" t="s">
        <v>457</v>
      </c>
      <c r="C1354" s="10" t="s">
        <v>1280</v>
      </c>
      <c r="D1354" s="10" t="s">
        <v>1680</v>
      </c>
      <c r="E1354" s="10" t="s">
        <v>1280</v>
      </c>
      <c r="F1354" s="12">
        <v>1424260</v>
      </c>
      <c r="G1354" s="9"/>
    </row>
    <row r="1355" spans="1:7" ht="31" x14ac:dyDescent="0.35">
      <c r="A1355" s="4">
        <v>29</v>
      </c>
      <c r="B1355" s="2" t="s">
        <v>457</v>
      </c>
      <c r="C1355" s="10" t="s">
        <v>1280</v>
      </c>
      <c r="D1355" s="10" t="s">
        <v>1680</v>
      </c>
      <c r="E1355" s="10" t="s">
        <v>1280</v>
      </c>
      <c r="F1355" s="12">
        <v>1514000</v>
      </c>
      <c r="G1355" s="9"/>
    </row>
    <row r="1356" spans="1:7" ht="31" x14ac:dyDescent="0.35">
      <c r="A1356" s="4">
        <v>30</v>
      </c>
      <c r="B1356" s="2" t="s">
        <v>457</v>
      </c>
      <c r="C1356" s="10" t="s">
        <v>1280</v>
      </c>
      <c r="D1356" s="10" t="s">
        <v>1680</v>
      </c>
      <c r="E1356" s="10" t="s">
        <v>1280</v>
      </c>
      <c r="F1356" s="12">
        <v>1845000</v>
      </c>
      <c r="G1356" s="9"/>
    </row>
    <row r="1357" spans="1:7" ht="31" x14ac:dyDescent="0.35">
      <c r="A1357" s="4">
        <v>31</v>
      </c>
      <c r="B1357" s="2" t="s">
        <v>457</v>
      </c>
      <c r="C1357" s="10" t="s">
        <v>1280</v>
      </c>
      <c r="D1357" s="10" t="s">
        <v>1680</v>
      </c>
      <c r="E1357" s="10" t="s">
        <v>1280</v>
      </c>
      <c r="F1357" s="12">
        <v>2110000</v>
      </c>
      <c r="G1357" s="9"/>
    </row>
    <row r="1358" spans="1:7" ht="31" x14ac:dyDescent="0.35">
      <c r="A1358" s="4">
        <v>32</v>
      </c>
      <c r="B1358" s="2" t="s">
        <v>457</v>
      </c>
      <c r="C1358" s="10" t="s">
        <v>1280</v>
      </c>
      <c r="D1358" s="10" t="s">
        <v>1680</v>
      </c>
      <c r="E1358" s="10" t="s">
        <v>1280</v>
      </c>
      <c r="F1358" s="12">
        <v>2352920</v>
      </c>
      <c r="G1358" s="9"/>
    </row>
    <row r="1359" spans="1:7" ht="31" x14ac:dyDescent="0.35">
      <c r="A1359" s="4">
        <v>33</v>
      </c>
      <c r="B1359" s="2" t="s">
        <v>457</v>
      </c>
      <c r="C1359" s="10" t="s">
        <v>1280</v>
      </c>
      <c r="D1359" s="10" t="s">
        <v>1680</v>
      </c>
      <c r="E1359" s="10" t="s">
        <v>1280</v>
      </c>
      <c r="F1359" s="12">
        <v>2686860</v>
      </c>
      <c r="G1359" s="9"/>
    </row>
    <row r="1360" spans="1:7" ht="31" x14ac:dyDescent="0.35">
      <c r="A1360" s="4">
        <v>34</v>
      </c>
      <c r="B1360" s="2" t="s">
        <v>457</v>
      </c>
      <c r="C1360" s="10" t="s">
        <v>1280</v>
      </c>
      <c r="D1360" s="10" t="s">
        <v>1680</v>
      </c>
      <c r="E1360" s="10" t="s">
        <v>1280</v>
      </c>
      <c r="F1360" s="12">
        <v>2766000</v>
      </c>
      <c r="G1360" s="9"/>
    </row>
    <row r="1361" spans="1:7" ht="31" x14ac:dyDescent="0.35">
      <c r="A1361" s="4">
        <v>35</v>
      </c>
      <c r="B1361" s="2" t="s">
        <v>457</v>
      </c>
      <c r="C1361" s="10" t="s">
        <v>1280</v>
      </c>
      <c r="D1361" s="10" t="s">
        <v>1680</v>
      </c>
      <c r="E1361" s="10" t="s">
        <v>1280</v>
      </c>
      <c r="F1361" s="12">
        <v>2849000</v>
      </c>
      <c r="G1361" s="9"/>
    </row>
    <row r="1362" spans="1:7" ht="31" x14ac:dyDescent="0.35">
      <c r="A1362" s="4">
        <v>36</v>
      </c>
      <c r="B1362" s="2" t="s">
        <v>457</v>
      </c>
      <c r="C1362" s="10" t="s">
        <v>1280</v>
      </c>
      <c r="D1362" s="10" t="s">
        <v>1680</v>
      </c>
      <c r="E1362" s="10" t="s">
        <v>1280</v>
      </c>
      <c r="F1362" s="12">
        <v>3357000</v>
      </c>
      <c r="G1362" s="9"/>
    </row>
    <row r="1363" spans="1:7" ht="31" x14ac:dyDescent="0.35">
      <c r="A1363" s="4">
        <v>37</v>
      </c>
      <c r="B1363" s="2" t="s">
        <v>457</v>
      </c>
      <c r="C1363" s="10" t="s">
        <v>1280</v>
      </c>
      <c r="D1363" s="10" t="s">
        <v>1680</v>
      </c>
      <c r="E1363" s="10" t="s">
        <v>1280</v>
      </c>
      <c r="F1363" s="12">
        <v>3833000</v>
      </c>
      <c r="G1363" s="9"/>
    </row>
    <row r="1364" spans="1:7" ht="31" x14ac:dyDescent="0.35">
      <c r="A1364" s="4">
        <v>38</v>
      </c>
      <c r="B1364" s="2" t="s">
        <v>457</v>
      </c>
      <c r="C1364" s="10" t="s">
        <v>1280</v>
      </c>
      <c r="D1364" s="10" t="s">
        <v>1680</v>
      </c>
      <c r="E1364" s="10" t="s">
        <v>1280</v>
      </c>
      <c r="F1364" s="12">
        <v>4906500</v>
      </c>
      <c r="G1364" s="9"/>
    </row>
    <row r="1365" spans="1:7" ht="31" x14ac:dyDescent="0.35">
      <c r="A1365" s="4">
        <v>39</v>
      </c>
      <c r="B1365" s="2" t="s">
        <v>457</v>
      </c>
      <c r="C1365" s="10" t="s">
        <v>1280</v>
      </c>
      <c r="D1365" s="10" t="s">
        <v>1680</v>
      </c>
      <c r="E1365" s="10" t="s">
        <v>1280</v>
      </c>
      <c r="F1365" s="12">
        <v>7800980</v>
      </c>
      <c r="G1365" s="9"/>
    </row>
    <row r="1366" spans="1:7" ht="31" x14ac:dyDescent="0.35">
      <c r="A1366" s="4">
        <v>40</v>
      </c>
      <c r="B1366" s="2" t="s">
        <v>457</v>
      </c>
      <c r="C1366" s="10" t="s">
        <v>1280</v>
      </c>
      <c r="D1366" s="10" t="s">
        <v>1680</v>
      </c>
      <c r="E1366" s="10" t="s">
        <v>1280</v>
      </c>
      <c r="F1366" s="12">
        <v>8082000</v>
      </c>
      <c r="G1366" s="9"/>
    </row>
    <row r="1367" spans="1:7" ht="31" x14ac:dyDescent="0.35">
      <c r="A1367" s="4">
        <v>41</v>
      </c>
      <c r="B1367" s="2" t="s">
        <v>457</v>
      </c>
      <c r="C1367" s="10" t="s">
        <v>1280</v>
      </c>
      <c r="D1367" s="10" t="s">
        <v>1680</v>
      </c>
      <c r="E1367" s="10" t="s">
        <v>1280</v>
      </c>
      <c r="F1367" s="12">
        <v>9489000</v>
      </c>
      <c r="G1367" s="9"/>
    </row>
    <row r="1368" spans="1:7" ht="31" x14ac:dyDescent="0.35">
      <c r="A1368" s="4">
        <v>42</v>
      </c>
      <c r="B1368" s="2" t="s">
        <v>457</v>
      </c>
      <c r="C1368" s="10" t="s">
        <v>1280</v>
      </c>
      <c r="D1368" s="10" t="s">
        <v>1680</v>
      </c>
      <c r="E1368" s="10" t="s">
        <v>1280</v>
      </c>
      <c r="F1368" s="12">
        <v>12981500</v>
      </c>
      <c r="G1368" s="9"/>
    </row>
    <row r="1369" spans="1:7" ht="31" x14ac:dyDescent="0.35">
      <c r="A1369" s="4">
        <v>43</v>
      </c>
      <c r="B1369" s="2" t="s">
        <v>457</v>
      </c>
      <c r="C1369" s="10" t="s">
        <v>1280</v>
      </c>
      <c r="D1369" s="10" t="s">
        <v>1680</v>
      </c>
      <c r="E1369" s="10" t="s">
        <v>1280</v>
      </c>
      <c r="F1369" s="12">
        <v>15400000</v>
      </c>
      <c r="G1369" s="9"/>
    </row>
    <row r="1370" spans="1:7" ht="31" x14ac:dyDescent="0.35">
      <c r="A1370" s="4">
        <v>44</v>
      </c>
      <c r="B1370" s="2" t="s">
        <v>457</v>
      </c>
      <c r="C1370" s="10" t="s">
        <v>1280</v>
      </c>
      <c r="D1370" s="10" t="s">
        <v>1680</v>
      </c>
      <c r="E1370" s="10" t="s">
        <v>1280</v>
      </c>
      <c r="F1370" s="12">
        <v>240000</v>
      </c>
      <c r="G1370" s="9"/>
    </row>
    <row r="1371" spans="1:7" ht="31" x14ac:dyDescent="0.35">
      <c r="A1371" s="4">
        <v>45</v>
      </c>
      <c r="B1371" s="2" t="s">
        <v>457</v>
      </c>
      <c r="C1371" s="10" t="s">
        <v>1280</v>
      </c>
      <c r="D1371" s="10" t="s">
        <v>1680</v>
      </c>
      <c r="E1371" s="10" t="s">
        <v>1280</v>
      </c>
      <c r="F1371" s="12">
        <v>451000</v>
      </c>
      <c r="G1371" s="9"/>
    </row>
    <row r="1372" spans="1:7" ht="31" x14ac:dyDescent="0.35">
      <c r="A1372" s="4">
        <v>46</v>
      </c>
      <c r="B1372" s="2" t="s">
        <v>457</v>
      </c>
      <c r="C1372" s="10" t="s">
        <v>1280</v>
      </c>
      <c r="D1372" s="10" t="s">
        <v>1680</v>
      </c>
      <c r="E1372" s="10" t="s">
        <v>1280</v>
      </c>
      <c r="F1372" s="12">
        <v>885000</v>
      </c>
      <c r="G1372" s="9"/>
    </row>
    <row r="1373" spans="1:7" ht="31" x14ac:dyDescent="0.35">
      <c r="A1373" s="4">
        <v>47</v>
      </c>
      <c r="B1373" s="2" t="s">
        <v>457</v>
      </c>
      <c r="C1373" s="10" t="s">
        <v>1280</v>
      </c>
      <c r="D1373" s="10" t="s">
        <v>1680</v>
      </c>
      <c r="E1373" s="10" t="s">
        <v>1280</v>
      </c>
      <c r="F1373" s="12">
        <v>900000</v>
      </c>
      <c r="G1373" s="9"/>
    </row>
    <row r="1374" spans="1:7" ht="31" x14ac:dyDescent="0.35">
      <c r="A1374" s="4">
        <v>48</v>
      </c>
      <c r="B1374" s="2" t="s">
        <v>457</v>
      </c>
      <c r="C1374" s="10" t="s">
        <v>1280</v>
      </c>
      <c r="D1374" s="10" t="s">
        <v>1680</v>
      </c>
      <c r="E1374" s="10" t="s">
        <v>1280</v>
      </c>
      <c r="F1374" s="12">
        <v>920000</v>
      </c>
      <c r="G1374" s="9"/>
    </row>
    <row r="1375" spans="1:7" ht="31" x14ac:dyDescent="0.35">
      <c r="A1375" s="4">
        <v>49</v>
      </c>
      <c r="B1375" s="2" t="s">
        <v>457</v>
      </c>
      <c r="C1375" s="10" t="s">
        <v>1280</v>
      </c>
      <c r="D1375" s="10" t="s">
        <v>1680</v>
      </c>
      <c r="E1375" s="10" t="s">
        <v>1280</v>
      </c>
      <c r="F1375" s="12">
        <v>925000</v>
      </c>
      <c r="G1375" s="9"/>
    </row>
    <row r="1376" spans="1:7" ht="31" x14ac:dyDescent="0.35">
      <c r="A1376" s="4">
        <v>50</v>
      </c>
      <c r="B1376" s="2" t="s">
        <v>457</v>
      </c>
      <c r="C1376" s="10" t="s">
        <v>1280</v>
      </c>
      <c r="D1376" s="10" t="s">
        <v>1680</v>
      </c>
      <c r="E1376" s="10" t="s">
        <v>1280</v>
      </c>
      <c r="F1376" s="12">
        <v>944000</v>
      </c>
      <c r="G1376" s="9"/>
    </row>
    <row r="1377" spans="1:7" ht="31" x14ac:dyDescent="0.35">
      <c r="A1377" s="4">
        <v>51</v>
      </c>
      <c r="B1377" s="2" t="s">
        <v>457</v>
      </c>
      <c r="C1377" s="10" t="s">
        <v>1281</v>
      </c>
      <c r="D1377" s="10" t="s">
        <v>1680</v>
      </c>
      <c r="E1377" s="10" t="s">
        <v>1281</v>
      </c>
      <c r="F1377" s="12">
        <v>6197640</v>
      </c>
      <c r="G1377" s="9"/>
    </row>
    <row r="1378" spans="1:7" ht="31" x14ac:dyDescent="0.35">
      <c r="A1378" s="4">
        <v>52</v>
      </c>
      <c r="B1378" s="2" t="s">
        <v>457</v>
      </c>
      <c r="C1378" s="10" t="s">
        <v>1282</v>
      </c>
      <c r="D1378" s="10" t="s">
        <v>1680</v>
      </c>
      <c r="E1378" s="10" t="s">
        <v>1282</v>
      </c>
      <c r="F1378" s="12">
        <v>2724500</v>
      </c>
      <c r="G1378" s="9"/>
    </row>
    <row r="1379" spans="1:7" ht="31" x14ac:dyDescent="0.35">
      <c r="A1379" s="4">
        <v>53</v>
      </c>
      <c r="B1379" s="2" t="s">
        <v>457</v>
      </c>
      <c r="C1379" s="10" t="s">
        <v>1283</v>
      </c>
      <c r="D1379" s="10" t="s">
        <v>1680</v>
      </c>
      <c r="E1379" s="10" t="s">
        <v>1283</v>
      </c>
      <c r="F1379" s="12">
        <v>2912000</v>
      </c>
      <c r="G1379" s="9"/>
    </row>
    <row r="1380" spans="1:7" ht="31" x14ac:dyDescent="0.35">
      <c r="A1380" s="4">
        <v>54</v>
      </c>
      <c r="B1380" s="2" t="s">
        <v>457</v>
      </c>
      <c r="C1380" s="10" t="s">
        <v>1282</v>
      </c>
      <c r="D1380" s="10" t="s">
        <v>1680</v>
      </c>
      <c r="E1380" s="10" t="s">
        <v>1282</v>
      </c>
      <c r="F1380" s="12">
        <v>6390000</v>
      </c>
      <c r="G1380" s="9"/>
    </row>
    <row r="1381" spans="1:7" ht="31" x14ac:dyDescent="0.35">
      <c r="A1381" s="4">
        <v>55</v>
      </c>
      <c r="B1381" s="2" t="s">
        <v>457</v>
      </c>
      <c r="C1381" s="10" t="s">
        <v>1282</v>
      </c>
      <c r="D1381" s="10" t="s">
        <v>1680</v>
      </c>
      <c r="E1381" s="10" t="s">
        <v>1282</v>
      </c>
      <c r="F1381" s="12">
        <v>11070000</v>
      </c>
      <c r="G1381" s="9"/>
    </row>
    <row r="1382" spans="1:7" ht="31" x14ac:dyDescent="0.35">
      <c r="A1382" s="4">
        <v>56</v>
      </c>
      <c r="B1382" s="2" t="s">
        <v>457</v>
      </c>
      <c r="C1382" s="10" t="s">
        <v>1283</v>
      </c>
      <c r="D1382" s="10" t="s">
        <v>1680</v>
      </c>
      <c r="E1382" s="10" t="s">
        <v>1283</v>
      </c>
      <c r="F1382" s="12" t="s">
        <v>1284</v>
      </c>
      <c r="G1382" s="9"/>
    </row>
    <row r="1383" spans="1:7" ht="31" x14ac:dyDescent="0.35">
      <c r="A1383" s="4">
        <v>57</v>
      </c>
      <c r="B1383" s="2" t="s">
        <v>457</v>
      </c>
      <c r="C1383" s="10" t="s">
        <v>1285</v>
      </c>
      <c r="D1383" s="10" t="s">
        <v>1680</v>
      </c>
      <c r="E1383" s="10" t="s">
        <v>1285</v>
      </c>
      <c r="F1383" s="12">
        <v>1324000</v>
      </c>
      <c r="G1383" s="9"/>
    </row>
    <row r="1384" spans="1:7" ht="31" x14ac:dyDescent="0.35">
      <c r="A1384" s="4">
        <v>58</v>
      </c>
      <c r="B1384" s="2" t="s">
        <v>457</v>
      </c>
      <c r="C1384" s="10" t="s">
        <v>1285</v>
      </c>
      <c r="D1384" s="10" t="s">
        <v>1680</v>
      </c>
      <c r="E1384" s="10" t="s">
        <v>1285</v>
      </c>
      <c r="F1384" s="12">
        <v>3116000</v>
      </c>
      <c r="G1384" s="9"/>
    </row>
    <row r="1385" spans="1:7" ht="31" x14ac:dyDescent="0.35">
      <c r="A1385" s="4">
        <v>59</v>
      </c>
      <c r="B1385" s="2" t="s">
        <v>457</v>
      </c>
      <c r="C1385" s="10" t="s">
        <v>1285</v>
      </c>
      <c r="D1385" s="10" t="s">
        <v>1680</v>
      </c>
      <c r="E1385" s="10" t="s">
        <v>1285</v>
      </c>
      <c r="F1385" s="12">
        <v>354000</v>
      </c>
      <c r="G1385" s="9"/>
    </row>
    <row r="1386" spans="1:7" ht="31" x14ac:dyDescent="0.35">
      <c r="A1386" s="4">
        <v>60</v>
      </c>
      <c r="B1386" s="2" t="s">
        <v>457</v>
      </c>
      <c r="C1386" s="10" t="s">
        <v>1286</v>
      </c>
      <c r="D1386" s="10" t="s">
        <v>1680</v>
      </c>
      <c r="E1386" s="10" t="s">
        <v>1286</v>
      </c>
      <c r="F1386" s="12">
        <v>1200000</v>
      </c>
      <c r="G1386" s="9"/>
    </row>
    <row r="1387" spans="1:7" ht="31" x14ac:dyDescent="0.35">
      <c r="A1387" s="4">
        <v>61</v>
      </c>
      <c r="B1387" s="2" t="s">
        <v>457</v>
      </c>
      <c r="C1387" s="10" t="s">
        <v>1286</v>
      </c>
      <c r="D1387" s="10" t="s">
        <v>1680</v>
      </c>
      <c r="E1387" s="10" t="s">
        <v>1286</v>
      </c>
      <c r="F1387" s="12">
        <v>18133000</v>
      </c>
      <c r="G1387" s="9"/>
    </row>
    <row r="1388" spans="1:7" ht="31" x14ac:dyDescent="0.35">
      <c r="A1388" s="4">
        <v>62</v>
      </c>
      <c r="B1388" s="2" t="s">
        <v>457</v>
      </c>
      <c r="C1388" s="10" t="s">
        <v>1286</v>
      </c>
      <c r="D1388" s="10" t="s">
        <v>1680</v>
      </c>
      <c r="E1388" s="10" t="s">
        <v>1286</v>
      </c>
      <c r="F1388" s="12">
        <v>360000</v>
      </c>
      <c r="G1388" s="9"/>
    </row>
    <row r="1389" spans="1:7" ht="31" x14ac:dyDescent="0.35">
      <c r="A1389" s="4">
        <v>63</v>
      </c>
      <c r="B1389" s="2" t="s">
        <v>457</v>
      </c>
      <c r="C1389" s="10" t="s">
        <v>1286</v>
      </c>
      <c r="D1389" s="10" t="s">
        <v>1680</v>
      </c>
      <c r="E1389" s="10" t="s">
        <v>1286</v>
      </c>
      <c r="F1389" s="12">
        <v>640000</v>
      </c>
      <c r="G1389" s="9"/>
    </row>
    <row r="1390" spans="1:7" ht="31" x14ac:dyDescent="0.35">
      <c r="A1390" s="4">
        <v>64</v>
      </c>
      <c r="B1390" s="2" t="s">
        <v>457</v>
      </c>
      <c r="C1390" s="10" t="s">
        <v>1287</v>
      </c>
      <c r="D1390" s="10" t="s">
        <v>1680</v>
      </c>
      <c r="E1390" s="10" t="s">
        <v>1287</v>
      </c>
      <c r="F1390" s="12">
        <v>1071000</v>
      </c>
      <c r="G1390" s="9"/>
    </row>
    <row r="1391" spans="1:7" ht="31" x14ac:dyDescent="0.35">
      <c r="A1391" s="4">
        <v>65</v>
      </c>
      <c r="B1391" s="2" t="s">
        <v>457</v>
      </c>
      <c r="C1391" s="10" t="s">
        <v>1287</v>
      </c>
      <c r="D1391" s="10" t="s">
        <v>1680</v>
      </c>
      <c r="E1391" s="10" t="s">
        <v>1287</v>
      </c>
      <c r="F1391" s="12">
        <v>1080000</v>
      </c>
      <c r="G1391" s="9"/>
    </row>
    <row r="1392" spans="1:7" ht="31" x14ac:dyDescent="0.35">
      <c r="A1392" s="4">
        <v>66</v>
      </c>
      <c r="B1392" s="2" t="s">
        <v>457</v>
      </c>
      <c r="C1392" s="10" t="s">
        <v>1287</v>
      </c>
      <c r="D1392" s="10" t="s">
        <v>1680</v>
      </c>
      <c r="E1392" s="10" t="s">
        <v>1287</v>
      </c>
      <c r="F1392" s="11">
        <v>1680000</v>
      </c>
      <c r="G1392" s="9"/>
    </row>
    <row r="1393" spans="1:7" ht="31" x14ac:dyDescent="0.35">
      <c r="A1393" s="4">
        <v>67</v>
      </c>
      <c r="B1393" s="2" t="s">
        <v>457</v>
      </c>
      <c r="C1393" s="10" t="s">
        <v>1287</v>
      </c>
      <c r="D1393" s="10" t="s">
        <v>1680</v>
      </c>
      <c r="E1393" s="10" t="s">
        <v>1287</v>
      </c>
      <c r="F1393" s="11">
        <v>3015000</v>
      </c>
      <c r="G1393" s="9"/>
    </row>
    <row r="1394" spans="1:7" ht="31" x14ac:dyDescent="0.35">
      <c r="A1394" s="4">
        <v>68</v>
      </c>
      <c r="B1394" s="2" t="s">
        <v>457</v>
      </c>
      <c r="C1394" s="10" t="s">
        <v>1287</v>
      </c>
      <c r="D1394" s="10" t="s">
        <v>1680</v>
      </c>
      <c r="E1394" s="10" t="s">
        <v>1287</v>
      </c>
      <c r="F1394" s="11">
        <v>3728000</v>
      </c>
      <c r="G1394" s="9"/>
    </row>
    <row r="1395" spans="1:7" ht="31" x14ac:dyDescent="0.35">
      <c r="A1395" s="4">
        <v>69</v>
      </c>
      <c r="B1395" s="2" t="s">
        <v>457</v>
      </c>
      <c r="C1395" s="10" t="s">
        <v>1287</v>
      </c>
      <c r="D1395" s="10" t="s">
        <v>1680</v>
      </c>
      <c r="E1395" s="10" t="s">
        <v>1287</v>
      </c>
      <c r="F1395" s="11">
        <v>3990000</v>
      </c>
      <c r="G1395" s="9"/>
    </row>
    <row r="1396" spans="1:7" ht="31" x14ac:dyDescent="0.35">
      <c r="A1396" s="4">
        <v>70</v>
      </c>
      <c r="B1396" s="2" t="s">
        <v>457</v>
      </c>
      <c r="C1396" s="10" t="s">
        <v>1287</v>
      </c>
      <c r="D1396" s="10" t="s">
        <v>1680</v>
      </c>
      <c r="E1396" s="10" t="s">
        <v>1287</v>
      </c>
      <c r="F1396" s="11">
        <v>5000000</v>
      </c>
      <c r="G1396" s="9"/>
    </row>
    <row r="1397" spans="1:7" ht="31" x14ac:dyDescent="0.35">
      <c r="A1397" s="4">
        <v>71</v>
      </c>
      <c r="B1397" s="2" t="s">
        <v>457</v>
      </c>
      <c r="C1397" s="10" t="s">
        <v>1287</v>
      </c>
      <c r="D1397" s="10" t="s">
        <v>1680</v>
      </c>
      <c r="E1397" s="10" t="s">
        <v>1287</v>
      </c>
      <c r="F1397" s="11">
        <v>7980000</v>
      </c>
      <c r="G1397" s="9"/>
    </row>
    <row r="1398" spans="1:7" ht="31" x14ac:dyDescent="0.35">
      <c r="A1398" s="4">
        <v>72</v>
      </c>
      <c r="B1398" s="2" t="s">
        <v>457</v>
      </c>
      <c r="C1398" s="10" t="s">
        <v>1287</v>
      </c>
      <c r="D1398" s="10" t="s">
        <v>1680</v>
      </c>
      <c r="E1398" s="10" t="s">
        <v>1287</v>
      </c>
      <c r="F1398" s="11">
        <v>23090000</v>
      </c>
      <c r="G1398" s="9"/>
    </row>
    <row r="1399" spans="1:7" ht="31" x14ac:dyDescent="0.35">
      <c r="A1399" s="4">
        <v>73</v>
      </c>
      <c r="B1399" s="2" t="s">
        <v>457</v>
      </c>
      <c r="C1399" s="10" t="s">
        <v>1287</v>
      </c>
      <c r="D1399" s="10" t="s">
        <v>1680</v>
      </c>
      <c r="E1399" s="10" t="s">
        <v>1287</v>
      </c>
      <c r="F1399" s="11">
        <v>23450000</v>
      </c>
      <c r="G1399" s="9"/>
    </row>
    <row r="1400" spans="1:7" ht="31" x14ac:dyDescent="0.35">
      <c r="A1400" s="4">
        <v>74</v>
      </c>
      <c r="B1400" s="2" t="s">
        <v>457</v>
      </c>
      <c r="C1400" s="10" t="s">
        <v>1287</v>
      </c>
      <c r="D1400" s="10" t="s">
        <v>1680</v>
      </c>
      <c r="E1400" s="10" t="s">
        <v>1287</v>
      </c>
      <c r="F1400" s="11">
        <v>33986000</v>
      </c>
      <c r="G1400" s="9"/>
    </row>
    <row r="1401" spans="1:7" ht="31" x14ac:dyDescent="0.35">
      <c r="A1401" s="4">
        <v>75</v>
      </c>
      <c r="B1401" s="2" t="s">
        <v>457</v>
      </c>
      <c r="C1401" s="10" t="s">
        <v>1287</v>
      </c>
      <c r="D1401" s="10" t="s">
        <v>1680</v>
      </c>
      <c r="E1401" s="10" t="s">
        <v>1287</v>
      </c>
      <c r="F1401" s="11">
        <v>227500</v>
      </c>
      <c r="G1401" s="9"/>
    </row>
    <row r="1402" spans="1:7" ht="31" x14ac:dyDescent="0.35">
      <c r="A1402" s="4">
        <v>76</v>
      </c>
      <c r="B1402" s="2" t="s">
        <v>457</v>
      </c>
      <c r="C1402" s="10" t="s">
        <v>1287</v>
      </c>
      <c r="D1402" s="10" t="s">
        <v>1680</v>
      </c>
      <c r="E1402" s="10" t="s">
        <v>1287</v>
      </c>
      <c r="F1402" s="11">
        <v>896000</v>
      </c>
      <c r="G1402" s="9"/>
    </row>
    <row r="1403" spans="1:7" ht="31" x14ac:dyDescent="0.35">
      <c r="A1403" s="4">
        <v>77</v>
      </c>
      <c r="B1403" s="2" t="s">
        <v>457</v>
      </c>
      <c r="C1403" s="10" t="s">
        <v>1287</v>
      </c>
      <c r="D1403" s="10" t="s">
        <v>1680</v>
      </c>
      <c r="E1403" s="10" t="s">
        <v>1287</v>
      </c>
      <c r="F1403" s="11">
        <v>1190000</v>
      </c>
      <c r="G1403" s="9"/>
    </row>
    <row r="1404" spans="1:7" ht="31" x14ac:dyDescent="0.35">
      <c r="A1404" s="4">
        <v>78</v>
      </c>
      <c r="B1404" s="2" t="s">
        <v>457</v>
      </c>
      <c r="C1404" s="10" t="s">
        <v>1288</v>
      </c>
      <c r="D1404" s="10" t="s">
        <v>1680</v>
      </c>
      <c r="E1404" s="10" t="s">
        <v>1288</v>
      </c>
      <c r="F1404" s="11">
        <v>1850000</v>
      </c>
      <c r="G1404" s="9"/>
    </row>
    <row r="1405" spans="1:7" ht="31" x14ac:dyDescent="0.35">
      <c r="A1405" s="4">
        <v>79</v>
      </c>
      <c r="B1405" s="2" t="s">
        <v>457</v>
      </c>
      <c r="C1405" s="10" t="s">
        <v>1288</v>
      </c>
      <c r="D1405" s="10" t="s">
        <v>1680</v>
      </c>
      <c r="E1405" s="10" t="s">
        <v>1288</v>
      </c>
      <c r="F1405" s="11">
        <v>2016000</v>
      </c>
      <c r="G1405" s="9"/>
    </row>
    <row r="1406" spans="1:7" ht="31" x14ac:dyDescent="0.35">
      <c r="A1406" s="4">
        <v>80</v>
      </c>
      <c r="B1406" s="2" t="s">
        <v>457</v>
      </c>
      <c r="C1406" s="10" t="s">
        <v>1288</v>
      </c>
      <c r="D1406" s="10" t="s">
        <v>1680</v>
      </c>
      <c r="E1406" s="10" t="s">
        <v>1288</v>
      </c>
      <c r="F1406" s="11">
        <v>2281300</v>
      </c>
      <c r="G1406" s="9"/>
    </row>
    <row r="1407" spans="1:7" ht="31" x14ac:dyDescent="0.35">
      <c r="A1407" s="4">
        <v>81</v>
      </c>
      <c r="B1407" s="2" t="s">
        <v>457</v>
      </c>
      <c r="C1407" s="10" t="s">
        <v>1288</v>
      </c>
      <c r="D1407" s="10" t="s">
        <v>1680</v>
      </c>
      <c r="E1407" s="10" t="s">
        <v>1288</v>
      </c>
      <c r="F1407" s="11">
        <v>3275000</v>
      </c>
      <c r="G1407" s="9"/>
    </row>
    <row r="1408" spans="1:7" ht="31" x14ac:dyDescent="0.35">
      <c r="A1408" s="4">
        <v>82</v>
      </c>
      <c r="B1408" s="2" t="s">
        <v>457</v>
      </c>
      <c r="C1408" s="10" t="s">
        <v>1288</v>
      </c>
      <c r="D1408" s="10" t="s">
        <v>1680</v>
      </c>
      <c r="E1408" s="10" t="s">
        <v>1288</v>
      </c>
      <c r="F1408" s="11">
        <v>13755000</v>
      </c>
      <c r="G1408" s="9"/>
    </row>
    <row r="1409" spans="1:7" ht="31" x14ac:dyDescent="0.35">
      <c r="A1409" s="4">
        <v>83</v>
      </c>
      <c r="B1409" s="2" t="s">
        <v>457</v>
      </c>
      <c r="C1409" s="10" t="s">
        <v>1288</v>
      </c>
      <c r="D1409" s="10" t="s">
        <v>1680</v>
      </c>
      <c r="E1409" s="10" t="s">
        <v>1288</v>
      </c>
      <c r="F1409" s="11">
        <v>17070000</v>
      </c>
      <c r="G1409" s="9"/>
    </row>
    <row r="1410" spans="1:7" ht="31" x14ac:dyDescent="0.35">
      <c r="A1410" s="4">
        <v>84</v>
      </c>
      <c r="B1410" s="2" t="s">
        <v>457</v>
      </c>
      <c r="C1410" s="10" t="s">
        <v>1288</v>
      </c>
      <c r="D1410" s="10" t="s">
        <v>1680</v>
      </c>
      <c r="E1410" s="10" t="s">
        <v>1288</v>
      </c>
      <c r="F1410" s="11">
        <v>55595000</v>
      </c>
      <c r="G1410" s="9"/>
    </row>
    <row r="1411" spans="1:7" ht="31" x14ac:dyDescent="0.35">
      <c r="A1411" s="4">
        <v>85</v>
      </c>
      <c r="B1411" s="2" t="s">
        <v>457</v>
      </c>
      <c r="C1411" s="10" t="s">
        <v>1288</v>
      </c>
      <c r="D1411" s="10" t="s">
        <v>1680</v>
      </c>
      <c r="E1411" s="10" t="s">
        <v>1288</v>
      </c>
      <c r="F1411" s="11">
        <v>220000</v>
      </c>
      <c r="G1411" s="9"/>
    </row>
    <row r="1412" spans="1:7" ht="31" x14ac:dyDescent="0.35">
      <c r="A1412" s="4">
        <v>86</v>
      </c>
      <c r="B1412" s="2" t="s">
        <v>457</v>
      </c>
      <c r="C1412" s="10" t="s">
        <v>1289</v>
      </c>
      <c r="D1412" s="10" t="s">
        <v>1680</v>
      </c>
      <c r="E1412" s="10" t="s">
        <v>1289</v>
      </c>
      <c r="F1412" s="11">
        <v>15830860</v>
      </c>
      <c r="G1412" s="9"/>
    </row>
    <row r="1413" spans="1:7" ht="31" x14ac:dyDescent="0.35">
      <c r="A1413" s="4">
        <v>87</v>
      </c>
      <c r="B1413" s="2" t="s">
        <v>457</v>
      </c>
      <c r="C1413" s="10" t="s">
        <v>1290</v>
      </c>
      <c r="D1413" s="10" t="s">
        <v>1680</v>
      </c>
      <c r="E1413" s="10" t="s">
        <v>1290</v>
      </c>
      <c r="F1413" s="11">
        <v>450000</v>
      </c>
      <c r="G1413" s="9"/>
    </row>
    <row r="1414" spans="1:7" ht="31" x14ac:dyDescent="0.35">
      <c r="A1414" s="4">
        <v>88</v>
      </c>
      <c r="B1414" s="2" t="s">
        <v>457</v>
      </c>
      <c r="C1414" s="10" t="s">
        <v>1287</v>
      </c>
      <c r="D1414" s="10" t="s">
        <v>1680</v>
      </c>
      <c r="E1414" s="10" t="s">
        <v>1287</v>
      </c>
      <c r="F1414" s="11">
        <v>13732000</v>
      </c>
      <c r="G1414" s="9"/>
    </row>
    <row r="1415" spans="1:7" s="34" customFormat="1" x14ac:dyDescent="0.35">
      <c r="A1415" s="389" t="s">
        <v>1645</v>
      </c>
      <c r="B1415" s="389"/>
      <c r="C1415" s="389"/>
      <c r="D1415" s="389"/>
      <c r="E1415" s="389"/>
      <c r="F1415" s="97">
        <f>SUM(F1327:F1414)</f>
        <v>764473950</v>
      </c>
      <c r="G1415" s="74"/>
    </row>
    <row r="1416" spans="1:7" x14ac:dyDescent="0.35">
      <c r="A1416" s="385" t="s">
        <v>1291</v>
      </c>
      <c r="B1416" s="385"/>
      <c r="C1416" s="385"/>
      <c r="D1416" s="385"/>
      <c r="E1416" s="385"/>
      <c r="F1416" s="1"/>
      <c r="G1416" s="60"/>
    </row>
    <row r="1417" spans="1:7" x14ac:dyDescent="0.35">
      <c r="A1417" s="379">
        <v>1</v>
      </c>
      <c r="B1417" s="379" t="s">
        <v>1646</v>
      </c>
      <c r="C1417" s="379" t="s">
        <v>1292</v>
      </c>
      <c r="D1417" s="379" t="s">
        <v>10</v>
      </c>
      <c r="E1417" s="379" t="s">
        <v>1292</v>
      </c>
      <c r="F1417" s="388">
        <v>900000</v>
      </c>
      <c r="G1417" s="9"/>
    </row>
    <row r="1418" spans="1:7" x14ac:dyDescent="0.35">
      <c r="A1418" s="379"/>
      <c r="B1418" s="379"/>
      <c r="C1418" s="379"/>
      <c r="D1418" s="379"/>
      <c r="E1418" s="379"/>
      <c r="F1418" s="388"/>
      <c r="G1418" s="9"/>
    </row>
    <row r="1419" spans="1:7" ht="31" x14ac:dyDescent="0.35">
      <c r="A1419" s="4">
        <v>2</v>
      </c>
      <c r="B1419" s="4" t="s">
        <v>1647</v>
      </c>
      <c r="C1419" s="4" t="s">
        <v>1292</v>
      </c>
      <c r="D1419" s="4" t="s">
        <v>10</v>
      </c>
      <c r="E1419" s="4" t="s">
        <v>1292</v>
      </c>
      <c r="F1419" s="3">
        <v>1400000</v>
      </c>
      <c r="G1419" s="9"/>
    </row>
    <row r="1420" spans="1:7" ht="31" x14ac:dyDescent="0.35">
      <c r="A1420" s="4">
        <v>3</v>
      </c>
      <c r="B1420" s="4" t="s">
        <v>1648</v>
      </c>
      <c r="C1420" s="4" t="s">
        <v>1292</v>
      </c>
      <c r="D1420" s="4" t="s">
        <v>10</v>
      </c>
      <c r="E1420" s="4" t="s">
        <v>1292</v>
      </c>
      <c r="F1420" s="3">
        <v>150000</v>
      </c>
      <c r="G1420" s="9"/>
    </row>
    <row r="1421" spans="1:7" ht="31" x14ac:dyDescent="0.35">
      <c r="A1421" s="4">
        <v>4</v>
      </c>
      <c r="B1421" s="4" t="s">
        <v>1649</v>
      </c>
      <c r="C1421" s="4" t="s">
        <v>1292</v>
      </c>
      <c r="D1421" s="4" t="s">
        <v>10</v>
      </c>
      <c r="E1421" s="4" t="s">
        <v>1292</v>
      </c>
      <c r="F1421" s="3">
        <v>1500000</v>
      </c>
      <c r="G1421" s="9"/>
    </row>
    <row r="1422" spans="1:7" ht="31" x14ac:dyDescent="0.35">
      <c r="A1422" s="4">
        <v>5</v>
      </c>
      <c r="B1422" s="4" t="s">
        <v>1650</v>
      </c>
      <c r="C1422" s="4" t="s">
        <v>1292</v>
      </c>
      <c r="D1422" s="4" t="s">
        <v>10</v>
      </c>
      <c r="E1422" s="4" t="s">
        <v>1292</v>
      </c>
      <c r="F1422" s="3">
        <v>400000</v>
      </c>
      <c r="G1422" s="9"/>
    </row>
    <row r="1423" spans="1:7" x14ac:dyDescent="0.35">
      <c r="A1423" s="379">
        <v>6</v>
      </c>
      <c r="B1423" s="379" t="s">
        <v>1651</v>
      </c>
      <c r="C1423" s="379" t="s">
        <v>1293</v>
      </c>
      <c r="D1423" s="379" t="s">
        <v>10</v>
      </c>
      <c r="E1423" s="379" t="s">
        <v>1293</v>
      </c>
      <c r="F1423" s="390">
        <v>9550000</v>
      </c>
      <c r="G1423" s="9"/>
    </row>
    <row r="1424" spans="1:7" x14ac:dyDescent="0.35">
      <c r="A1424" s="379"/>
      <c r="B1424" s="379"/>
      <c r="C1424" s="379"/>
      <c r="D1424" s="379"/>
      <c r="E1424" s="379"/>
      <c r="F1424" s="390"/>
      <c r="G1424" s="9"/>
    </row>
    <row r="1425" spans="1:7" x14ac:dyDescent="0.35">
      <c r="A1425" s="379">
        <v>7</v>
      </c>
      <c r="B1425" s="379" t="s">
        <v>1652</v>
      </c>
      <c r="C1425" s="379" t="s">
        <v>1293</v>
      </c>
      <c r="D1425" s="379" t="s">
        <v>10</v>
      </c>
      <c r="E1425" s="379" t="s">
        <v>1293</v>
      </c>
      <c r="F1425" s="388">
        <v>14525000</v>
      </c>
      <c r="G1425" s="9"/>
    </row>
    <row r="1426" spans="1:7" x14ac:dyDescent="0.35">
      <c r="A1426" s="379"/>
      <c r="B1426" s="379"/>
      <c r="C1426" s="379"/>
      <c r="D1426" s="379"/>
      <c r="E1426" s="379"/>
      <c r="F1426" s="388"/>
      <c r="G1426" s="9"/>
    </row>
    <row r="1427" spans="1:7" x14ac:dyDescent="0.35">
      <c r="A1427" s="379">
        <v>8</v>
      </c>
      <c r="B1427" s="379" t="s">
        <v>1653</v>
      </c>
      <c r="C1427" s="379" t="s">
        <v>1293</v>
      </c>
      <c r="D1427" s="379" t="s">
        <v>10</v>
      </c>
      <c r="E1427" s="379" t="s">
        <v>1293</v>
      </c>
      <c r="F1427" s="388">
        <v>10227200</v>
      </c>
      <c r="G1427" s="9"/>
    </row>
    <row r="1428" spans="1:7" x14ac:dyDescent="0.35">
      <c r="A1428" s="379"/>
      <c r="B1428" s="379"/>
      <c r="C1428" s="379"/>
      <c r="D1428" s="379"/>
      <c r="E1428" s="379"/>
      <c r="F1428" s="388"/>
      <c r="G1428" s="9"/>
    </row>
    <row r="1429" spans="1:7" x14ac:dyDescent="0.35">
      <c r="A1429" s="379">
        <v>9</v>
      </c>
      <c r="B1429" s="379" t="s">
        <v>1654</v>
      </c>
      <c r="C1429" s="379" t="s">
        <v>1293</v>
      </c>
      <c r="D1429" s="379" t="s">
        <v>10</v>
      </c>
      <c r="E1429" s="379" t="s">
        <v>1293</v>
      </c>
      <c r="F1429" s="388">
        <v>2520000</v>
      </c>
      <c r="G1429" s="9"/>
    </row>
    <row r="1430" spans="1:7" x14ac:dyDescent="0.35">
      <c r="A1430" s="379"/>
      <c r="B1430" s="379"/>
      <c r="C1430" s="379"/>
      <c r="D1430" s="379"/>
      <c r="E1430" s="379"/>
      <c r="F1430" s="388"/>
      <c r="G1430" s="9"/>
    </row>
    <row r="1431" spans="1:7" x14ac:dyDescent="0.35">
      <c r="A1431" s="379">
        <v>10</v>
      </c>
      <c r="B1431" s="379" t="s">
        <v>1294</v>
      </c>
      <c r="C1431" s="379" t="s">
        <v>1293</v>
      </c>
      <c r="D1431" s="379" t="s">
        <v>10</v>
      </c>
      <c r="E1431" s="379" t="s">
        <v>1293</v>
      </c>
      <c r="F1431" s="388">
        <v>2200000</v>
      </c>
      <c r="G1431" s="9"/>
    </row>
    <row r="1432" spans="1:7" x14ac:dyDescent="0.35">
      <c r="A1432" s="379"/>
      <c r="B1432" s="379"/>
      <c r="C1432" s="379"/>
      <c r="D1432" s="379"/>
      <c r="E1432" s="379"/>
      <c r="F1432" s="388"/>
      <c r="G1432" s="9"/>
    </row>
    <row r="1433" spans="1:7" x14ac:dyDescent="0.35">
      <c r="A1433" s="379">
        <v>11</v>
      </c>
      <c r="B1433" s="379" t="s">
        <v>1655</v>
      </c>
      <c r="C1433" s="379" t="s">
        <v>1293</v>
      </c>
      <c r="D1433" s="379" t="s">
        <v>10</v>
      </c>
      <c r="E1433" s="379" t="s">
        <v>1293</v>
      </c>
      <c r="F1433" s="388">
        <v>3525000</v>
      </c>
      <c r="G1433" s="9"/>
    </row>
    <row r="1434" spans="1:7" x14ac:dyDescent="0.35">
      <c r="A1434" s="379"/>
      <c r="B1434" s="379"/>
      <c r="C1434" s="379"/>
      <c r="D1434" s="379"/>
      <c r="E1434" s="379"/>
      <c r="F1434" s="388"/>
      <c r="G1434" s="9"/>
    </row>
    <row r="1435" spans="1:7" x14ac:dyDescent="0.35">
      <c r="A1435" s="379">
        <v>12</v>
      </c>
      <c r="B1435" s="379" t="s">
        <v>1295</v>
      </c>
      <c r="C1435" s="379" t="s">
        <v>1296</v>
      </c>
      <c r="D1435" s="379" t="s">
        <v>10</v>
      </c>
      <c r="E1435" s="379" t="s">
        <v>1296</v>
      </c>
      <c r="F1435" s="388">
        <v>1890000</v>
      </c>
      <c r="G1435" s="9"/>
    </row>
    <row r="1436" spans="1:7" x14ac:dyDescent="0.35">
      <c r="A1436" s="379"/>
      <c r="B1436" s="379"/>
      <c r="C1436" s="379"/>
      <c r="D1436" s="379"/>
      <c r="E1436" s="379"/>
      <c r="F1436" s="388"/>
      <c r="G1436" s="9"/>
    </row>
    <row r="1437" spans="1:7" ht="31" x14ac:dyDescent="0.35">
      <c r="A1437" s="4">
        <v>13</v>
      </c>
      <c r="B1437" s="4" t="s">
        <v>1297</v>
      </c>
      <c r="C1437" s="4" t="s">
        <v>1298</v>
      </c>
      <c r="D1437" s="4" t="s">
        <v>10</v>
      </c>
      <c r="E1437" s="4" t="s">
        <v>1298</v>
      </c>
      <c r="F1437" s="3">
        <v>850000</v>
      </c>
      <c r="G1437" s="9"/>
    </row>
    <row r="1438" spans="1:7" ht="46.5" x14ac:dyDescent="0.35">
      <c r="A1438" s="4">
        <v>14</v>
      </c>
      <c r="B1438" s="4" t="s">
        <v>1299</v>
      </c>
      <c r="C1438" s="4" t="s">
        <v>1298</v>
      </c>
      <c r="D1438" s="4" t="s">
        <v>10</v>
      </c>
      <c r="E1438" s="4" t="s">
        <v>1298</v>
      </c>
      <c r="F1438" s="3">
        <v>840000</v>
      </c>
      <c r="G1438" s="9"/>
    </row>
    <row r="1439" spans="1:7" ht="31" x14ac:dyDescent="0.35">
      <c r="A1439" s="4">
        <v>15</v>
      </c>
      <c r="B1439" s="4" t="s">
        <v>1300</v>
      </c>
      <c r="C1439" s="4" t="s">
        <v>1298</v>
      </c>
      <c r="D1439" s="4" t="s">
        <v>10</v>
      </c>
      <c r="E1439" s="4" t="s">
        <v>1298</v>
      </c>
      <c r="F1439" s="3">
        <v>2851000</v>
      </c>
      <c r="G1439" s="9"/>
    </row>
    <row r="1440" spans="1:7" ht="62" x14ac:dyDescent="0.35">
      <c r="A1440" s="4">
        <v>16</v>
      </c>
      <c r="B1440" s="71" t="s">
        <v>1656</v>
      </c>
      <c r="C1440" s="4" t="s">
        <v>1298</v>
      </c>
      <c r="D1440" s="4" t="s">
        <v>10</v>
      </c>
      <c r="E1440" s="4" t="s">
        <v>1298</v>
      </c>
      <c r="F1440" s="3">
        <v>6162000</v>
      </c>
      <c r="G1440" s="9"/>
    </row>
    <row r="1441" spans="1:7" ht="62" x14ac:dyDescent="0.35">
      <c r="A1441" s="4">
        <v>17</v>
      </c>
      <c r="B1441" s="71" t="s">
        <v>1301</v>
      </c>
      <c r="C1441" s="4" t="s">
        <v>1298</v>
      </c>
      <c r="D1441" s="4" t="s">
        <v>10</v>
      </c>
      <c r="E1441" s="4" t="s">
        <v>1298</v>
      </c>
      <c r="F1441" s="3">
        <v>4411200</v>
      </c>
      <c r="G1441" s="9"/>
    </row>
    <row r="1442" spans="1:7" ht="46.5" x14ac:dyDescent="0.35">
      <c r="A1442" s="4">
        <v>18</v>
      </c>
      <c r="B1442" s="71" t="s">
        <v>1302</v>
      </c>
      <c r="C1442" s="4" t="s">
        <v>1298</v>
      </c>
      <c r="D1442" s="4" t="s">
        <v>10</v>
      </c>
      <c r="E1442" s="4" t="s">
        <v>1298</v>
      </c>
      <c r="F1442" s="3">
        <v>2856000</v>
      </c>
      <c r="G1442" s="9"/>
    </row>
    <row r="1443" spans="1:7" ht="31" x14ac:dyDescent="0.35">
      <c r="A1443" s="4">
        <v>19</v>
      </c>
      <c r="B1443" s="71" t="s">
        <v>1303</v>
      </c>
      <c r="C1443" s="4" t="s">
        <v>1298</v>
      </c>
      <c r="D1443" s="4" t="s">
        <v>10</v>
      </c>
      <c r="E1443" s="4" t="s">
        <v>1298</v>
      </c>
      <c r="F1443" s="3">
        <v>3168000</v>
      </c>
      <c r="G1443" s="9"/>
    </row>
    <row r="1444" spans="1:7" ht="31" x14ac:dyDescent="0.35">
      <c r="A1444" s="4">
        <v>20</v>
      </c>
      <c r="B1444" s="4" t="s">
        <v>1304</v>
      </c>
      <c r="C1444" s="4" t="s">
        <v>1298</v>
      </c>
      <c r="D1444" s="4" t="s">
        <v>10</v>
      </c>
      <c r="E1444" s="4" t="s">
        <v>1298</v>
      </c>
      <c r="F1444" s="3">
        <v>8764000</v>
      </c>
      <c r="G1444" s="9"/>
    </row>
    <row r="1445" spans="1:7" ht="31" x14ac:dyDescent="0.35">
      <c r="A1445" s="4">
        <v>21</v>
      </c>
      <c r="B1445" s="4" t="s">
        <v>1657</v>
      </c>
      <c r="C1445" s="4" t="s">
        <v>1305</v>
      </c>
      <c r="D1445" s="4" t="s">
        <v>10</v>
      </c>
      <c r="E1445" s="4" t="s">
        <v>1305</v>
      </c>
      <c r="F1445" s="3">
        <v>1500000</v>
      </c>
      <c r="G1445" s="9"/>
    </row>
    <row r="1446" spans="1:7" ht="31" x14ac:dyDescent="0.35">
      <c r="A1446" s="4">
        <v>22</v>
      </c>
      <c r="B1446" s="4" t="s">
        <v>1658</v>
      </c>
      <c r="C1446" s="4" t="s">
        <v>1305</v>
      </c>
      <c r="D1446" s="4" t="s">
        <v>10</v>
      </c>
      <c r="E1446" s="4" t="s">
        <v>1305</v>
      </c>
      <c r="F1446" s="3">
        <v>2000000</v>
      </c>
      <c r="G1446" s="9"/>
    </row>
    <row r="1447" spans="1:7" ht="31" x14ac:dyDescent="0.35">
      <c r="A1447" s="4">
        <v>23</v>
      </c>
      <c r="B1447" s="4" t="s">
        <v>1659</v>
      </c>
      <c r="C1447" s="4" t="s">
        <v>1305</v>
      </c>
      <c r="D1447" s="4" t="s">
        <v>10</v>
      </c>
      <c r="E1447" s="4" t="s">
        <v>1305</v>
      </c>
      <c r="F1447" s="3">
        <v>1400000</v>
      </c>
      <c r="G1447" s="9"/>
    </row>
    <row r="1448" spans="1:7" x14ac:dyDescent="0.35">
      <c r="A1448" s="4">
        <v>24</v>
      </c>
      <c r="B1448" s="4" t="s">
        <v>1306</v>
      </c>
      <c r="C1448" s="4" t="s">
        <v>1307</v>
      </c>
      <c r="D1448" s="4" t="s">
        <v>10</v>
      </c>
      <c r="E1448" s="4" t="s">
        <v>1307</v>
      </c>
      <c r="F1448" s="3">
        <v>5415000</v>
      </c>
      <c r="G1448" s="9"/>
    </row>
    <row r="1449" spans="1:7" ht="31" x14ac:dyDescent="0.35">
      <c r="A1449" s="4">
        <v>25</v>
      </c>
      <c r="B1449" s="4" t="s">
        <v>1308</v>
      </c>
      <c r="C1449" s="4" t="s">
        <v>1309</v>
      </c>
      <c r="D1449" s="4" t="s">
        <v>10</v>
      </c>
      <c r="E1449" s="4" t="s">
        <v>1309</v>
      </c>
      <c r="F1449" s="3">
        <v>9509000</v>
      </c>
      <c r="G1449" s="9"/>
    </row>
    <row r="1450" spans="1:7" ht="46.5" x14ac:dyDescent="0.35">
      <c r="A1450" s="4">
        <v>26</v>
      </c>
      <c r="B1450" s="4" t="s">
        <v>1660</v>
      </c>
      <c r="C1450" s="4" t="s">
        <v>1310</v>
      </c>
      <c r="D1450" s="4" t="s">
        <v>10</v>
      </c>
      <c r="E1450" s="4" t="s">
        <v>1310</v>
      </c>
      <c r="F1450" s="3">
        <v>600000</v>
      </c>
      <c r="G1450" s="9"/>
    </row>
    <row r="1451" spans="1:7" ht="31" x14ac:dyDescent="0.35">
      <c r="A1451" s="4">
        <v>27</v>
      </c>
      <c r="B1451" s="4" t="s">
        <v>1661</v>
      </c>
      <c r="C1451" s="4" t="s">
        <v>1310</v>
      </c>
      <c r="D1451" s="4" t="s">
        <v>10</v>
      </c>
      <c r="E1451" s="4" t="s">
        <v>1310</v>
      </c>
      <c r="F1451" s="3">
        <v>700000</v>
      </c>
      <c r="G1451" s="9"/>
    </row>
    <row r="1452" spans="1:7" ht="46.5" x14ac:dyDescent="0.35">
      <c r="A1452" s="4">
        <v>28</v>
      </c>
      <c r="B1452" s="4" t="s">
        <v>1662</v>
      </c>
      <c r="C1452" s="4" t="s">
        <v>1310</v>
      </c>
      <c r="D1452" s="4" t="s">
        <v>10</v>
      </c>
      <c r="E1452" s="4" t="s">
        <v>1310</v>
      </c>
      <c r="F1452" s="3">
        <v>1500000</v>
      </c>
      <c r="G1452" s="9"/>
    </row>
    <row r="1453" spans="1:7" ht="31" x14ac:dyDescent="0.35">
      <c r="A1453" s="4">
        <v>29</v>
      </c>
      <c r="B1453" s="4" t="s">
        <v>1663</v>
      </c>
      <c r="C1453" s="4" t="s">
        <v>1311</v>
      </c>
      <c r="D1453" s="4" t="s">
        <v>10</v>
      </c>
      <c r="E1453" s="4" t="s">
        <v>1311</v>
      </c>
      <c r="F1453" s="3">
        <v>1400000</v>
      </c>
      <c r="G1453" s="9"/>
    </row>
    <row r="1454" spans="1:7" ht="31" x14ac:dyDescent="0.35">
      <c r="A1454" s="4">
        <v>30</v>
      </c>
      <c r="B1454" s="4" t="s">
        <v>1664</v>
      </c>
      <c r="C1454" s="4" t="s">
        <v>1311</v>
      </c>
      <c r="D1454" s="4" t="s">
        <v>10</v>
      </c>
      <c r="E1454" s="4" t="s">
        <v>1311</v>
      </c>
      <c r="F1454" s="3">
        <v>900000</v>
      </c>
      <c r="G1454" s="9"/>
    </row>
    <row r="1455" spans="1:7" ht="46.5" x14ac:dyDescent="0.35">
      <c r="A1455" s="4">
        <v>31</v>
      </c>
      <c r="B1455" s="4" t="s">
        <v>1665</v>
      </c>
      <c r="C1455" s="4" t="s">
        <v>1311</v>
      </c>
      <c r="D1455" s="4" t="s">
        <v>10</v>
      </c>
      <c r="E1455" s="4" t="s">
        <v>1311</v>
      </c>
      <c r="F1455" s="3">
        <v>1400000</v>
      </c>
      <c r="G1455" s="9"/>
    </row>
    <row r="1456" spans="1:7" ht="31" x14ac:dyDescent="0.35">
      <c r="A1456" s="4">
        <v>32</v>
      </c>
      <c r="B1456" s="4" t="s">
        <v>1312</v>
      </c>
      <c r="C1456" s="4" t="s">
        <v>1313</v>
      </c>
      <c r="D1456" s="4" t="s">
        <v>10</v>
      </c>
      <c r="E1456" s="4" t="s">
        <v>1313</v>
      </c>
      <c r="F1456" s="3">
        <v>2210000</v>
      </c>
      <c r="G1456" s="9"/>
    </row>
    <row r="1457" spans="1:7" ht="31" x14ac:dyDescent="0.35">
      <c r="A1457" s="4">
        <v>33</v>
      </c>
      <c r="B1457" s="4" t="s">
        <v>1314</v>
      </c>
      <c r="C1457" s="4" t="s">
        <v>1315</v>
      </c>
      <c r="D1457" s="4" t="s">
        <v>10</v>
      </c>
      <c r="E1457" s="4" t="s">
        <v>1315</v>
      </c>
      <c r="F1457" s="3">
        <v>1600000</v>
      </c>
      <c r="G1457" s="9"/>
    </row>
    <row r="1458" spans="1:7" ht="62" x14ac:dyDescent="0.35">
      <c r="A1458" s="4">
        <v>34</v>
      </c>
      <c r="B1458" s="4" t="s">
        <v>1666</v>
      </c>
      <c r="C1458" s="4" t="s">
        <v>1315</v>
      </c>
      <c r="D1458" s="4" t="s">
        <v>10</v>
      </c>
      <c r="E1458" s="4" t="s">
        <v>1315</v>
      </c>
      <c r="F1458" s="3">
        <v>3730000</v>
      </c>
      <c r="G1458" s="9"/>
    </row>
    <row r="1459" spans="1:7" ht="31" x14ac:dyDescent="0.35">
      <c r="A1459" s="4">
        <v>35</v>
      </c>
      <c r="B1459" s="4" t="s">
        <v>1316</v>
      </c>
      <c r="C1459" s="4" t="s">
        <v>1317</v>
      </c>
      <c r="D1459" s="4" t="s">
        <v>10</v>
      </c>
      <c r="E1459" s="4" t="s">
        <v>1317</v>
      </c>
      <c r="F1459" s="3">
        <v>7042500</v>
      </c>
      <c r="G1459" s="9"/>
    </row>
    <row r="1460" spans="1:7" ht="77.5" x14ac:dyDescent="0.35">
      <c r="A1460" s="4">
        <v>36</v>
      </c>
      <c r="B1460" s="4" t="s">
        <v>1318</v>
      </c>
      <c r="C1460" s="4" t="s">
        <v>1317</v>
      </c>
      <c r="D1460" s="4" t="s">
        <v>10</v>
      </c>
      <c r="E1460" s="4" t="s">
        <v>1317</v>
      </c>
      <c r="F1460" s="3">
        <v>801600</v>
      </c>
      <c r="G1460" s="9"/>
    </row>
    <row r="1461" spans="1:7" ht="31" x14ac:dyDescent="0.35">
      <c r="A1461" s="4">
        <v>37</v>
      </c>
      <c r="B1461" s="4" t="s">
        <v>1667</v>
      </c>
      <c r="C1461" s="4" t="s">
        <v>1317</v>
      </c>
      <c r="D1461" s="4" t="s">
        <v>10</v>
      </c>
      <c r="E1461" s="4" t="s">
        <v>1317</v>
      </c>
      <c r="F1461" s="3">
        <v>1170000</v>
      </c>
      <c r="G1461" s="9"/>
    </row>
    <row r="1462" spans="1:7" ht="31" x14ac:dyDescent="0.35">
      <c r="A1462" s="4">
        <v>38</v>
      </c>
      <c r="B1462" s="4" t="s">
        <v>1319</v>
      </c>
      <c r="C1462" s="4" t="s">
        <v>1317</v>
      </c>
      <c r="D1462" s="4" t="s">
        <v>10</v>
      </c>
      <c r="E1462" s="4" t="s">
        <v>1317</v>
      </c>
      <c r="F1462" s="3">
        <v>7590560</v>
      </c>
      <c r="G1462" s="9"/>
    </row>
    <row r="1463" spans="1:7" ht="31" x14ac:dyDescent="0.35">
      <c r="A1463" s="4">
        <v>39</v>
      </c>
      <c r="B1463" s="4" t="s">
        <v>1668</v>
      </c>
      <c r="C1463" s="4" t="s">
        <v>1317</v>
      </c>
      <c r="D1463" s="4" t="s">
        <v>10</v>
      </c>
      <c r="E1463" s="4" t="s">
        <v>1317</v>
      </c>
      <c r="F1463" s="3">
        <v>11250000</v>
      </c>
      <c r="G1463" s="9"/>
    </row>
    <row r="1464" spans="1:7" ht="31" x14ac:dyDescent="0.35">
      <c r="A1464" s="4">
        <v>40</v>
      </c>
      <c r="B1464" s="4" t="s">
        <v>1667</v>
      </c>
      <c r="C1464" s="4" t="s">
        <v>1320</v>
      </c>
      <c r="D1464" s="4" t="s">
        <v>10</v>
      </c>
      <c r="E1464" s="4" t="s">
        <v>1320</v>
      </c>
      <c r="F1464" s="3">
        <v>2600000</v>
      </c>
      <c r="G1464" s="9"/>
    </row>
    <row r="1465" spans="1:7" ht="46.5" x14ac:dyDescent="0.35">
      <c r="A1465" s="4">
        <v>41</v>
      </c>
      <c r="B1465" s="4" t="s">
        <v>1669</v>
      </c>
      <c r="C1465" s="4" t="s">
        <v>1320</v>
      </c>
      <c r="D1465" s="4" t="s">
        <v>10</v>
      </c>
      <c r="E1465" s="4" t="s">
        <v>1320</v>
      </c>
      <c r="F1465" s="3">
        <v>660000</v>
      </c>
      <c r="G1465" s="9"/>
    </row>
    <row r="1466" spans="1:7" ht="31" x14ac:dyDescent="0.35">
      <c r="A1466" s="4">
        <v>42</v>
      </c>
      <c r="B1466" s="4" t="s">
        <v>1321</v>
      </c>
      <c r="C1466" s="4" t="s">
        <v>1322</v>
      </c>
      <c r="D1466" s="4" t="s">
        <v>10</v>
      </c>
      <c r="E1466" s="4" t="s">
        <v>1322</v>
      </c>
      <c r="F1466" s="3">
        <v>2800000</v>
      </c>
      <c r="G1466" s="9"/>
    </row>
    <row r="1467" spans="1:7" ht="31" x14ac:dyDescent="0.35">
      <c r="A1467" s="4">
        <v>43</v>
      </c>
      <c r="B1467" s="4" t="s">
        <v>1670</v>
      </c>
      <c r="C1467" s="4" t="s">
        <v>1320</v>
      </c>
      <c r="D1467" s="4" t="s">
        <v>10</v>
      </c>
      <c r="E1467" s="4" t="s">
        <v>1320</v>
      </c>
      <c r="F1467" s="3">
        <v>1816000</v>
      </c>
      <c r="G1467" s="9"/>
    </row>
    <row r="1468" spans="1:7" ht="31" x14ac:dyDescent="0.35">
      <c r="A1468" s="2">
        <v>44</v>
      </c>
      <c r="B1468" s="2" t="s">
        <v>457</v>
      </c>
      <c r="C1468" s="2" t="s">
        <v>1323</v>
      </c>
      <c r="D1468" s="2" t="s">
        <v>497</v>
      </c>
      <c r="E1468" s="2" t="s">
        <v>1323</v>
      </c>
      <c r="F1468" s="3">
        <v>63134671.979999997</v>
      </c>
      <c r="G1468" s="9"/>
    </row>
    <row r="1469" spans="1:7" ht="31" x14ac:dyDescent="0.35">
      <c r="A1469" s="2">
        <v>45</v>
      </c>
      <c r="B1469" s="2" t="s">
        <v>457</v>
      </c>
      <c r="C1469" s="2" t="s">
        <v>1323</v>
      </c>
      <c r="D1469" s="2" t="s">
        <v>497</v>
      </c>
      <c r="E1469" s="2" t="s">
        <v>1323</v>
      </c>
      <c r="F1469" s="3">
        <v>30000000</v>
      </c>
      <c r="G1469" s="9"/>
    </row>
    <row r="1470" spans="1:7" ht="31" x14ac:dyDescent="0.35">
      <c r="A1470" s="2">
        <v>46</v>
      </c>
      <c r="B1470" s="2" t="s">
        <v>457</v>
      </c>
      <c r="C1470" s="2" t="s">
        <v>1323</v>
      </c>
      <c r="D1470" s="2" t="s">
        <v>497</v>
      </c>
      <c r="E1470" s="2" t="s">
        <v>1323</v>
      </c>
      <c r="F1470" s="3">
        <v>7679496.9100000001</v>
      </c>
      <c r="G1470" s="9"/>
    </row>
    <row r="1471" spans="1:7" ht="31" x14ac:dyDescent="0.35">
      <c r="A1471" s="2">
        <v>47</v>
      </c>
      <c r="B1471" s="2" t="s">
        <v>457</v>
      </c>
      <c r="C1471" s="2" t="s">
        <v>1324</v>
      </c>
      <c r="D1471" s="2" t="s">
        <v>497</v>
      </c>
      <c r="E1471" s="2" t="s">
        <v>1324</v>
      </c>
      <c r="F1471" s="3">
        <v>21440000</v>
      </c>
      <c r="G1471" s="9"/>
    </row>
    <row r="1472" spans="1:7" ht="31" x14ac:dyDescent="0.35">
      <c r="A1472" s="2">
        <v>48</v>
      </c>
      <c r="B1472" s="2" t="s">
        <v>457</v>
      </c>
      <c r="C1472" s="2" t="s">
        <v>1323</v>
      </c>
      <c r="D1472" s="2" t="s">
        <v>497</v>
      </c>
      <c r="E1472" s="2" t="s">
        <v>1323</v>
      </c>
      <c r="F1472" s="3">
        <v>8254299</v>
      </c>
      <c r="G1472" s="9"/>
    </row>
    <row r="1473" spans="1:7" ht="31" x14ac:dyDescent="0.35">
      <c r="A1473" s="2">
        <v>49</v>
      </c>
      <c r="B1473" s="2" t="s">
        <v>457</v>
      </c>
      <c r="C1473" s="2" t="s">
        <v>464</v>
      </c>
      <c r="D1473" s="2" t="s">
        <v>497</v>
      </c>
      <c r="E1473" s="2" t="s">
        <v>464</v>
      </c>
      <c r="F1473" s="3">
        <v>35141500</v>
      </c>
      <c r="G1473" s="9"/>
    </row>
    <row r="1474" spans="1:7" ht="31" x14ac:dyDescent="0.35">
      <c r="A1474" s="2">
        <v>50</v>
      </c>
      <c r="B1474" s="2" t="s">
        <v>457</v>
      </c>
      <c r="C1474" s="2" t="s">
        <v>1325</v>
      </c>
      <c r="D1474" s="2" t="s">
        <v>497</v>
      </c>
      <c r="E1474" s="2" t="s">
        <v>1325</v>
      </c>
      <c r="F1474" s="88" t="s">
        <v>1326</v>
      </c>
      <c r="G1474" s="9"/>
    </row>
    <row r="1475" spans="1:7" ht="31" x14ac:dyDescent="0.35">
      <c r="A1475" s="2">
        <v>51</v>
      </c>
      <c r="B1475" s="2" t="s">
        <v>457</v>
      </c>
      <c r="C1475" s="2" t="s">
        <v>1327</v>
      </c>
      <c r="D1475" s="2" t="s">
        <v>497</v>
      </c>
      <c r="E1475" s="2" t="s">
        <v>1327</v>
      </c>
      <c r="F1475" s="3">
        <v>4784900</v>
      </c>
      <c r="G1475" s="9"/>
    </row>
    <row r="1476" spans="1:7" ht="31" x14ac:dyDescent="0.35">
      <c r="A1476" s="2">
        <v>52</v>
      </c>
      <c r="B1476" s="2" t="s">
        <v>457</v>
      </c>
      <c r="C1476" s="2" t="s">
        <v>1327</v>
      </c>
      <c r="D1476" s="2" t="s">
        <v>497</v>
      </c>
      <c r="E1476" s="2" t="s">
        <v>1327</v>
      </c>
      <c r="F1476" s="3">
        <v>45000026</v>
      </c>
      <c r="G1476" s="9"/>
    </row>
    <row r="1477" spans="1:7" ht="31" x14ac:dyDescent="0.35">
      <c r="A1477" s="2">
        <v>53</v>
      </c>
      <c r="B1477" s="2" t="s">
        <v>457</v>
      </c>
      <c r="C1477" s="2" t="s">
        <v>1324</v>
      </c>
      <c r="D1477" s="2" t="s">
        <v>497</v>
      </c>
      <c r="E1477" s="2" t="s">
        <v>1324</v>
      </c>
      <c r="F1477" s="3">
        <v>53140000</v>
      </c>
      <c r="G1477" s="9"/>
    </row>
    <row r="1478" spans="1:7" ht="31" x14ac:dyDescent="0.35">
      <c r="A1478" s="2">
        <v>54</v>
      </c>
      <c r="B1478" s="2" t="s">
        <v>457</v>
      </c>
      <c r="C1478" s="2" t="s">
        <v>1324</v>
      </c>
      <c r="D1478" s="2" t="s">
        <v>497</v>
      </c>
      <c r="E1478" s="2" t="s">
        <v>1324</v>
      </c>
      <c r="F1478" s="3">
        <v>156413000</v>
      </c>
      <c r="G1478" s="9"/>
    </row>
    <row r="1479" spans="1:7" ht="31" x14ac:dyDescent="0.35">
      <c r="A1479" s="2">
        <v>55</v>
      </c>
      <c r="B1479" s="2" t="s">
        <v>457</v>
      </c>
      <c r="C1479" s="2" t="s">
        <v>1324</v>
      </c>
      <c r="D1479" s="2" t="s">
        <v>497</v>
      </c>
      <c r="E1479" s="2" t="s">
        <v>1324</v>
      </c>
      <c r="F1479" s="3">
        <v>12860000</v>
      </c>
      <c r="G1479" s="9"/>
    </row>
    <row r="1480" spans="1:7" ht="31" x14ac:dyDescent="0.35">
      <c r="A1480" s="2">
        <v>56</v>
      </c>
      <c r="B1480" s="2" t="s">
        <v>457</v>
      </c>
      <c r="C1480" s="2" t="s">
        <v>1324</v>
      </c>
      <c r="D1480" s="2" t="s">
        <v>497</v>
      </c>
      <c r="E1480" s="2" t="s">
        <v>1324</v>
      </c>
      <c r="F1480" s="3">
        <v>21440000</v>
      </c>
      <c r="G1480" s="9"/>
    </row>
    <row r="1481" spans="1:7" ht="31" x14ac:dyDescent="0.35">
      <c r="A1481" s="2">
        <v>57</v>
      </c>
      <c r="B1481" s="2" t="s">
        <v>457</v>
      </c>
      <c r="C1481" s="2" t="s">
        <v>1324</v>
      </c>
      <c r="D1481" s="2" t="s">
        <v>497</v>
      </c>
      <c r="E1481" s="2" t="s">
        <v>1324</v>
      </c>
      <c r="F1481" s="3">
        <v>21760000</v>
      </c>
      <c r="G1481" s="9"/>
    </row>
    <row r="1482" spans="1:7" ht="31" x14ac:dyDescent="0.35">
      <c r="A1482" s="2">
        <v>58</v>
      </c>
      <c r="B1482" s="2" t="s">
        <v>457</v>
      </c>
      <c r="C1482" s="2" t="s">
        <v>1324</v>
      </c>
      <c r="D1482" s="2" t="s">
        <v>497</v>
      </c>
      <c r="E1482" s="2" t="s">
        <v>1324</v>
      </c>
      <c r="F1482" s="3">
        <v>56030000</v>
      </c>
      <c r="G1482" s="9"/>
    </row>
    <row r="1483" spans="1:7" ht="31" x14ac:dyDescent="0.35">
      <c r="A1483" s="2">
        <v>59</v>
      </c>
      <c r="B1483" s="2" t="s">
        <v>457</v>
      </c>
      <c r="C1483" s="2" t="s">
        <v>1328</v>
      </c>
      <c r="D1483" s="2" t="s">
        <v>497</v>
      </c>
      <c r="E1483" s="2" t="s">
        <v>1328</v>
      </c>
      <c r="F1483" s="3">
        <v>2120000</v>
      </c>
      <c r="G1483" s="9"/>
    </row>
    <row r="1484" spans="1:7" ht="31" x14ac:dyDescent="0.35">
      <c r="A1484" s="2">
        <v>60</v>
      </c>
      <c r="B1484" s="2" t="s">
        <v>457</v>
      </c>
      <c r="C1484" s="2" t="s">
        <v>1328</v>
      </c>
      <c r="D1484" s="2" t="s">
        <v>497</v>
      </c>
      <c r="E1484" s="2" t="s">
        <v>1328</v>
      </c>
      <c r="F1484" s="3">
        <v>7091500</v>
      </c>
      <c r="G1484" s="9"/>
    </row>
    <row r="1485" spans="1:7" ht="31" x14ac:dyDescent="0.35">
      <c r="A1485" s="2">
        <v>61</v>
      </c>
      <c r="B1485" s="2" t="s">
        <v>457</v>
      </c>
      <c r="C1485" s="2" t="s">
        <v>1329</v>
      </c>
      <c r="D1485" s="2" t="s">
        <v>497</v>
      </c>
      <c r="E1485" s="2" t="s">
        <v>1329</v>
      </c>
      <c r="F1485" s="3">
        <v>49550000</v>
      </c>
      <c r="G1485" s="9"/>
    </row>
    <row r="1486" spans="1:7" ht="31" x14ac:dyDescent="0.35">
      <c r="A1486" s="2">
        <v>62</v>
      </c>
      <c r="B1486" s="2" t="s">
        <v>457</v>
      </c>
      <c r="C1486" s="2" t="s">
        <v>1329</v>
      </c>
      <c r="D1486" s="2" t="s">
        <v>497</v>
      </c>
      <c r="E1486" s="2" t="s">
        <v>1329</v>
      </c>
      <c r="F1486" s="3">
        <v>32585000</v>
      </c>
      <c r="G1486" s="9"/>
    </row>
    <row r="1487" spans="1:7" ht="31" x14ac:dyDescent="0.35">
      <c r="A1487" s="2">
        <v>63</v>
      </c>
      <c r="B1487" s="2" t="s">
        <v>457</v>
      </c>
      <c r="C1487" s="2" t="s">
        <v>1324</v>
      </c>
      <c r="D1487" s="2" t="s">
        <v>497</v>
      </c>
      <c r="E1487" s="2" t="s">
        <v>1324</v>
      </c>
      <c r="F1487" s="3">
        <v>50000000</v>
      </c>
      <c r="G1487" s="9"/>
    </row>
    <row r="1488" spans="1:7" ht="31" x14ac:dyDescent="0.35">
      <c r="A1488" s="2">
        <v>64</v>
      </c>
      <c r="B1488" s="2" t="s">
        <v>457</v>
      </c>
      <c r="C1488" s="2" t="s">
        <v>1323</v>
      </c>
      <c r="D1488" s="2" t="s">
        <v>497</v>
      </c>
      <c r="E1488" s="2" t="s">
        <v>1323</v>
      </c>
      <c r="F1488" s="3">
        <v>23575250</v>
      </c>
      <c r="G1488" s="9"/>
    </row>
    <row r="1489" spans="1:7" ht="31" x14ac:dyDescent="0.35">
      <c r="A1489" s="2">
        <v>65</v>
      </c>
      <c r="B1489" s="4" t="s">
        <v>457</v>
      </c>
      <c r="C1489" s="2" t="s">
        <v>1330</v>
      </c>
      <c r="D1489" s="2" t="s">
        <v>497</v>
      </c>
      <c r="E1489" s="2" t="s">
        <v>1330</v>
      </c>
      <c r="F1489" s="3">
        <v>6000000</v>
      </c>
      <c r="G1489" s="9"/>
    </row>
    <row r="1490" spans="1:7" ht="31" x14ac:dyDescent="0.35">
      <c r="A1490" s="2">
        <v>66</v>
      </c>
      <c r="B1490" s="4" t="s">
        <v>457</v>
      </c>
      <c r="C1490" s="2" t="s">
        <v>1331</v>
      </c>
      <c r="D1490" s="2" t="s">
        <v>497</v>
      </c>
      <c r="E1490" s="2" t="s">
        <v>1331</v>
      </c>
      <c r="F1490" s="3">
        <v>1050000</v>
      </c>
      <c r="G1490" s="9"/>
    </row>
    <row r="1491" spans="1:7" ht="31" x14ac:dyDescent="0.35">
      <c r="A1491" s="2">
        <v>67</v>
      </c>
      <c r="B1491" s="4" t="s">
        <v>457</v>
      </c>
      <c r="C1491" s="2" t="s">
        <v>1330</v>
      </c>
      <c r="D1491" s="2" t="s">
        <v>497</v>
      </c>
      <c r="E1491" s="2" t="s">
        <v>1330</v>
      </c>
      <c r="F1491" s="3">
        <v>7125000</v>
      </c>
      <c r="G1491" s="9"/>
    </row>
    <row r="1492" spans="1:7" ht="31" x14ac:dyDescent="0.35">
      <c r="A1492" s="2">
        <v>68</v>
      </c>
      <c r="B1492" s="4" t="s">
        <v>457</v>
      </c>
      <c r="C1492" s="2" t="s">
        <v>1330</v>
      </c>
      <c r="D1492" s="2" t="s">
        <v>497</v>
      </c>
      <c r="E1492" s="2" t="s">
        <v>1330</v>
      </c>
      <c r="F1492" s="3">
        <v>20000000</v>
      </c>
      <c r="G1492" s="9"/>
    </row>
    <row r="1493" spans="1:7" ht="31" x14ac:dyDescent="0.35">
      <c r="A1493" s="2">
        <v>69</v>
      </c>
      <c r="B1493" s="4" t="s">
        <v>457</v>
      </c>
      <c r="C1493" s="2" t="s">
        <v>1332</v>
      </c>
      <c r="D1493" s="2" t="s">
        <v>497</v>
      </c>
      <c r="E1493" s="2" t="s">
        <v>1332</v>
      </c>
      <c r="F1493" s="88" t="s">
        <v>1333</v>
      </c>
      <c r="G1493" s="9"/>
    </row>
    <row r="1494" spans="1:7" x14ac:dyDescent="0.35">
      <c r="A1494" s="325">
        <v>70</v>
      </c>
      <c r="B1494" s="275" t="s">
        <v>2312</v>
      </c>
      <c r="C1494" s="275" t="s">
        <v>2313</v>
      </c>
      <c r="D1494" s="275" t="s">
        <v>10</v>
      </c>
      <c r="E1494" s="275" t="s">
        <v>2313</v>
      </c>
      <c r="F1494" s="359">
        <v>24952643</v>
      </c>
      <c r="G1494" s="327"/>
    </row>
    <row r="1495" spans="1:7" x14ac:dyDescent="0.35">
      <c r="A1495" s="325">
        <v>71</v>
      </c>
      <c r="B1495" s="275" t="s">
        <v>929</v>
      </c>
      <c r="C1495" s="275" t="s">
        <v>2314</v>
      </c>
      <c r="D1495" s="275" t="s">
        <v>10</v>
      </c>
      <c r="E1495" s="275" t="s">
        <v>2314</v>
      </c>
      <c r="F1495" s="359">
        <v>15000000</v>
      </c>
      <c r="G1495" s="327"/>
    </row>
    <row r="1496" spans="1:7" s="35" customFormat="1" x14ac:dyDescent="0.35">
      <c r="A1496" s="389" t="s">
        <v>1671</v>
      </c>
      <c r="B1496" s="389"/>
      <c r="C1496" s="389"/>
      <c r="D1496" s="389"/>
      <c r="E1496" s="389"/>
      <c r="F1496" s="97">
        <f>SUM(F1417:F1495)</f>
        <v>924411346.88999999</v>
      </c>
      <c r="G1496" s="89"/>
    </row>
    <row r="1497" spans="1:7" x14ac:dyDescent="0.35">
      <c r="A1497" s="385" t="s">
        <v>1334</v>
      </c>
      <c r="B1497" s="385"/>
      <c r="C1497" s="385"/>
      <c r="D1497" s="385"/>
      <c r="E1497" s="385"/>
      <c r="F1497" s="1"/>
      <c r="G1497" s="60"/>
    </row>
    <row r="1498" spans="1:7" x14ac:dyDescent="0.35">
      <c r="A1498" s="4">
        <v>1</v>
      </c>
      <c r="B1498" s="2" t="s">
        <v>1335</v>
      </c>
      <c r="C1498" s="4" t="s">
        <v>1336</v>
      </c>
      <c r="D1498" s="4" t="s">
        <v>10</v>
      </c>
      <c r="E1498" s="4" t="s">
        <v>1336</v>
      </c>
      <c r="F1498" s="3">
        <v>15400000</v>
      </c>
      <c r="G1498" s="9"/>
    </row>
    <row r="1499" spans="1:7" ht="15" customHeight="1" x14ac:dyDescent="0.35">
      <c r="A1499" s="4">
        <v>2</v>
      </c>
      <c r="B1499" s="2" t="s">
        <v>1337</v>
      </c>
      <c r="C1499" s="4" t="s">
        <v>1338</v>
      </c>
      <c r="D1499" s="4" t="s">
        <v>10</v>
      </c>
      <c r="E1499" s="4" t="s">
        <v>1338</v>
      </c>
      <c r="F1499" s="3">
        <v>2000000</v>
      </c>
      <c r="G1499" s="9"/>
    </row>
    <row r="1500" spans="1:7" ht="15" customHeight="1" x14ac:dyDescent="0.35">
      <c r="A1500" s="4">
        <v>3</v>
      </c>
      <c r="B1500" s="2" t="s">
        <v>1339</v>
      </c>
      <c r="C1500" s="4" t="s">
        <v>1340</v>
      </c>
      <c r="D1500" s="4" t="s">
        <v>1341</v>
      </c>
      <c r="E1500" s="4" t="s">
        <v>1340</v>
      </c>
      <c r="F1500" s="3">
        <v>4004100</v>
      </c>
      <c r="G1500" s="9"/>
    </row>
    <row r="1501" spans="1:7" ht="15" customHeight="1" x14ac:dyDescent="0.35">
      <c r="A1501" s="4">
        <v>4</v>
      </c>
      <c r="B1501" s="2" t="s">
        <v>1342</v>
      </c>
      <c r="C1501" s="4" t="s">
        <v>1343</v>
      </c>
      <c r="D1501" s="4" t="s">
        <v>10</v>
      </c>
      <c r="E1501" s="4" t="s">
        <v>1343</v>
      </c>
      <c r="F1501" s="3">
        <v>450000</v>
      </c>
      <c r="G1501" s="9"/>
    </row>
    <row r="1502" spans="1:7" ht="31" x14ac:dyDescent="0.35">
      <c r="A1502" s="4">
        <v>5</v>
      </c>
      <c r="B1502" s="2" t="s">
        <v>1344</v>
      </c>
      <c r="C1502" s="4" t="s">
        <v>1345</v>
      </c>
      <c r="D1502" s="4" t="s">
        <v>10</v>
      </c>
      <c r="E1502" s="4" t="s">
        <v>1345</v>
      </c>
      <c r="F1502" s="3">
        <v>11935000</v>
      </c>
      <c r="G1502" s="9"/>
    </row>
    <row r="1503" spans="1:7" ht="15" customHeight="1" x14ac:dyDescent="0.35">
      <c r="A1503" s="4">
        <v>6</v>
      </c>
      <c r="B1503" s="2" t="s">
        <v>1346</v>
      </c>
      <c r="C1503" s="4" t="s">
        <v>1347</v>
      </c>
      <c r="D1503" s="4" t="s">
        <v>10</v>
      </c>
      <c r="E1503" s="4" t="s">
        <v>1347</v>
      </c>
      <c r="F1503" s="3">
        <v>17821000</v>
      </c>
      <c r="G1503" s="9"/>
    </row>
    <row r="1504" spans="1:7" ht="46.5" x14ac:dyDescent="0.35">
      <c r="A1504" s="4">
        <v>7</v>
      </c>
      <c r="B1504" s="2" t="s">
        <v>1337</v>
      </c>
      <c r="C1504" s="4" t="s">
        <v>1348</v>
      </c>
      <c r="D1504" s="4" t="s">
        <v>10</v>
      </c>
      <c r="E1504" s="4" t="s">
        <v>1348</v>
      </c>
      <c r="F1504" s="3">
        <v>900000</v>
      </c>
      <c r="G1504" s="9"/>
    </row>
    <row r="1505" spans="1:7" ht="31" x14ac:dyDescent="0.35">
      <c r="A1505" s="4">
        <v>8</v>
      </c>
      <c r="B1505" s="2" t="s">
        <v>1349</v>
      </c>
      <c r="C1505" s="4" t="s">
        <v>1350</v>
      </c>
      <c r="D1505" s="4" t="s">
        <v>10</v>
      </c>
      <c r="E1505" s="4" t="s">
        <v>1351</v>
      </c>
      <c r="F1505" s="129">
        <v>4800000</v>
      </c>
      <c r="G1505" s="9"/>
    </row>
    <row r="1506" spans="1:7" ht="31" x14ac:dyDescent="0.35">
      <c r="A1506" s="4">
        <v>9</v>
      </c>
      <c r="B1506" s="2" t="s">
        <v>1349</v>
      </c>
      <c r="C1506" s="4" t="s">
        <v>1350</v>
      </c>
      <c r="D1506" s="4" t="s">
        <v>10</v>
      </c>
      <c r="E1506" s="4" t="s">
        <v>1351</v>
      </c>
      <c r="F1506" s="129">
        <v>2720000</v>
      </c>
      <c r="G1506" s="9"/>
    </row>
    <row r="1507" spans="1:7" ht="31" x14ac:dyDescent="0.35">
      <c r="A1507" s="4">
        <v>10</v>
      </c>
      <c r="B1507" s="5" t="s">
        <v>1352</v>
      </c>
      <c r="C1507" s="5" t="s">
        <v>1353</v>
      </c>
      <c r="D1507" s="4" t="s">
        <v>10</v>
      </c>
      <c r="E1507" s="4" t="s">
        <v>1353</v>
      </c>
      <c r="F1507" s="72">
        <v>600000</v>
      </c>
      <c r="G1507" s="9"/>
    </row>
    <row r="1508" spans="1:7" ht="31" x14ac:dyDescent="0.35">
      <c r="A1508" s="4">
        <v>11</v>
      </c>
      <c r="B1508" s="5" t="s">
        <v>1354</v>
      </c>
      <c r="C1508" s="5" t="s">
        <v>1355</v>
      </c>
      <c r="D1508" s="4" t="s">
        <v>10</v>
      </c>
      <c r="E1508" s="4" t="s">
        <v>1355</v>
      </c>
      <c r="F1508" s="72">
        <v>2000000</v>
      </c>
      <c r="G1508" s="9"/>
    </row>
    <row r="1509" spans="1:7" ht="31" x14ac:dyDescent="0.35">
      <c r="A1509" s="4">
        <v>12</v>
      </c>
      <c r="B1509" s="5" t="s">
        <v>1352</v>
      </c>
      <c r="C1509" s="5" t="s">
        <v>1355</v>
      </c>
      <c r="D1509" s="4" t="s">
        <v>10</v>
      </c>
      <c r="E1509" s="4" t="s">
        <v>1355</v>
      </c>
      <c r="F1509" s="72">
        <v>2800000</v>
      </c>
      <c r="G1509" s="9"/>
    </row>
    <row r="1510" spans="1:7" ht="46.5" x14ac:dyDescent="0.35">
      <c r="A1510" s="4">
        <v>13</v>
      </c>
      <c r="B1510" s="5" t="s">
        <v>1356</v>
      </c>
      <c r="C1510" s="5" t="s">
        <v>1355</v>
      </c>
      <c r="D1510" s="4" t="s">
        <v>10</v>
      </c>
      <c r="E1510" s="4" t="s">
        <v>1355</v>
      </c>
      <c r="F1510" s="77" t="s">
        <v>1357</v>
      </c>
      <c r="G1510" s="9"/>
    </row>
    <row r="1511" spans="1:7" ht="46.5" x14ac:dyDescent="0.35">
      <c r="A1511" s="4">
        <v>14</v>
      </c>
      <c r="B1511" s="5" t="s">
        <v>1358</v>
      </c>
      <c r="C1511" s="4" t="s">
        <v>1359</v>
      </c>
      <c r="D1511" s="4" t="s">
        <v>10</v>
      </c>
      <c r="E1511" s="4" t="s">
        <v>1359</v>
      </c>
      <c r="F1511" s="72">
        <v>1310000</v>
      </c>
      <c r="G1511" s="9"/>
    </row>
    <row r="1512" spans="1:7" x14ac:dyDescent="0.35">
      <c r="A1512" s="4">
        <v>15</v>
      </c>
      <c r="B1512" s="5" t="s">
        <v>1360</v>
      </c>
      <c r="C1512" s="5" t="s">
        <v>1361</v>
      </c>
      <c r="D1512" s="4" t="s">
        <v>10</v>
      </c>
      <c r="E1512" s="4" t="s">
        <v>1361</v>
      </c>
      <c r="F1512" s="72">
        <v>6800000</v>
      </c>
      <c r="G1512" s="9"/>
    </row>
    <row r="1513" spans="1:7" ht="31" x14ac:dyDescent="0.35">
      <c r="A1513" s="4">
        <v>16</v>
      </c>
      <c r="B1513" s="5" t="s">
        <v>1362</v>
      </c>
      <c r="C1513" s="5" t="s">
        <v>1348</v>
      </c>
      <c r="D1513" s="4" t="s">
        <v>10</v>
      </c>
      <c r="E1513" s="4" t="s">
        <v>1348</v>
      </c>
      <c r="F1513" s="72">
        <v>3250000</v>
      </c>
      <c r="G1513" s="9"/>
    </row>
    <row r="1514" spans="1:7" ht="62" x14ac:dyDescent="0.35">
      <c r="A1514" s="4">
        <v>17</v>
      </c>
      <c r="B1514" s="5" t="s">
        <v>1363</v>
      </c>
      <c r="C1514" s="5" t="s">
        <v>1364</v>
      </c>
      <c r="D1514" s="4" t="s">
        <v>10</v>
      </c>
      <c r="E1514" s="4" t="s">
        <v>1364</v>
      </c>
      <c r="F1514" s="72">
        <v>3400000</v>
      </c>
      <c r="G1514" s="9"/>
    </row>
    <row r="1515" spans="1:7" ht="31" x14ac:dyDescent="0.35">
      <c r="A1515" s="4">
        <v>18</v>
      </c>
      <c r="B1515" s="5" t="s">
        <v>1365</v>
      </c>
      <c r="C1515" s="5" t="s">
        <v>1366</v>
      </c>
      <c r="D1515" s="4" t="s">
        <v>10</v>
      </c>
      <c r="E1515" s="4" t="s">
        <v>1366</v>
      </c>
      <c r="F1515" s="72">
        <v>1320000</v>
      </c>
      <c r="G1515" s="9"/>
    </row>
    <row r="1516" spans="1:7" ht="77.5" x14ac:dyDescent="0.35">
      <c r="A1516" s="4">
        <v>19</v>
      </c>
      <c r="B1516" s="5" t="s">
        <v>1367</v>
      </c>
      <c r="C1516" s="5" t="s">
        <v>1366</v>
      </c>
      <c r="D1516" s="4" t="s">
        <v>10</v>
      </c>
      <c r="E1516" s="4" t="s">
        <v>1366</v>
      </c>
      <c r="F1516" s="72">
        <v>2565000</v>
      </c>
      <c r="G1516" s="9"/>
    </row>
    <row r="1517" spans="1:7" ht="62" x14ac:dyDescent="0.35">
      <c r="A1517" s="4">
        <v>20</v>
      </c>
      <c r="B1517" s="5" t="s">
        <v>1368</v>
      </c>
      <c r="C1517" s="5" t="s">
        <v>1366</v>
      </c>
      <c r="D1517" s="4" t="s">
        <v>10</v>
      </c>
      <c r="E1517" s="4" t="s">
        <v>1366</v>
      </c>
      <c r="F1517" s="72">
        <v>4140000</v>
      </c>
      <c r="G1517" s="9"/>
    </row>
    <row r="1518" spans="1:7" ht="31" x14ac:dyDescent="0.35">
      <c r="A1518" s="4">
        <v>21</v>
      </c>
      <c r="B1518" s="5" t="s">
        <v>1369</v>
      </c>
      <c r="C1518" s="5" t="s">
        <v>1370</v>
      </c>
      <c r="D1518" s="4" t="s">
        <v>10</v>
      </c>
      <c r="E1518" s="4" t="s">
        <v>1370</v>
      </c>
      <c r="F1518" s="72">
        <v>1000000</v>
      </c>
      <c r="G1518" s="9"/>
    </row>
    <row r="1519" spans="1:7" x14ac:dyDescent="0.35">
      <c r="A1519" s="4">
        <v>22</v>
      </c>
      <c r="B1519" s="5" t="s">
        <v>1371</v>
      </c>
      <c r="C1519" s="5" t="s">
        <v>1372</v>
      </c>
      <c r="D1519" s="4" t="s">
        <v>10</v>
      </c>
      <c r="E1519" s="4" t="s">
        <v>1372</v>
      </c>
      <c r="F1519" s="72">
        <v>114645000</v>
      </c>
      <c r="G1519" s="9"/>
    </row>
    <row r="1520" spans="1:7" x14ac:dyDescent="0.35">
      <c r="A1520" s="4">
        <v>23</v>
      </c>
      <c r="B1520" s="5" t="s">
        <v>1373</v>
      </c>
      <c r="C1520" s="5" t="s">
        <v>1374</v>
      </c>
      <c r="D1520" s="4" t="s">
        <v>10</v>
      </c>
      <c r="E1520" s="4" t="s">
        <v>1374</v>
      </c>
      <c r="F1520" s="72">
        <v>1425000</v>
      </c>
      <c r="G1520" s="9"/>
    </row>
    <row r="1521" spans="1:7" ht="62" x14ac:dyDescent="0.35">
      <c r="A1521" s="4">
        <v>24</v>
      </c>
      <c r="B1521" s="2" t="s">
        <v>1346</v>
      </c>
      <c r="C1521" s="4" t="s">
        <v>1347</v>
      </c>
      <c r="D1521" s="4" t="s">
        <v>10</v>
      </c>
      <c r="E1521" s="4" t="s">
        <v>1347</v>
      </c>
      <c r="F1521" s="72">
        <v>144610000</v>
      </c>
      <c r="G1521" s="9"/>
    </row>
    <row r="1522" spans="1:7" ht="31" x14ac:dyDescent="0.35">
      <c r="A1522" s="4">
        <v>25</v>
      </c>
      <c r="B1522" s="5" t="s">
        <v>1375</v>
      </c>
      <c r="C1522" s="5" t="s">
        <v>1376</v>
      </c>
      <c r="D1522" s="4" t="s">
        <v>10</v>
      </c>
      <c r="E1522" s="4" t="s">
        <v>1376</v>
      </c>
      <c r="F1522" s="72">
        <v>2800000</v>
      </c>
      <c r="G1522" s="9"/>
    </row>
    <row r="1523" spans="1:7" ht="46.5" x14ac:dyDescent="0.35">
      <c r="A1523" s="4">
        <v>26</v>
      </c>
      <c r="B1523" s="5" t="s">
        <v>1377</v>
      </c>
      <c r="C1523" s="5" t="s">
        <v>1378</v>
      </c>
      <c r="D1523" s="4" t="s">
        <v>10</v>
      </c>
      <c r="E1523" s="4" t="s">
        <v>1378</v>
      </c>
      <c r="F1523" s="72">
        <v>1000000</v>
      </c>
      <c r="G1523" s="9"/>
    </row>
    <row r="1524" spans="1:7" x14ac:dyDescent="0.35">
      <c r="A1524" s="4">
        <v>27</v>
      </c>
      <c r="B1524" s="5" t="s">
        <v>1379</v>
      </c>
      <c r="C1524" s="5" t="s">
        <v>1380</v>
      </c>
      <c r="D1524" s="4"/>
      <c r="E1524" s="4" t="s">
        <v>1380</v>
      </c>
      <c r="F1524" s="72">
        <v>10596350</v>
      </c>
      <c r="G1524" s="9"/>
    </row>
    <row r="1525" spans="1:7" x14ac:dyDescent="0.35">
      <c r="A1525" s="4">
        <v>28</v>
      </c>
      <c r="B1525" s="5" t="s">
        <v>1379</v>
      </c>
      <c r="C1525" s="5" t="s">
        <v>1381</v>
      </c>
      <c r="D1525" s="4"/>
      <c r="E1525" s="4" t="s">
        <v>1381</v>
      </c>
      <c r="F1525" s="72">
        <v>12138136</v>
      </c>
      <c r="G1525" s="9"/>
    </row>
    <row r="1526" spans="1:7" ht="31" x14ac:dyDescent="0.35">
      <c r="A1526" s="4">
        <v>29</v>
      </c>
      <c r="B1526" s="2" t="s">
        <v>1382</v>
      </c>
      <c r="C1526" s="4" t="s">
        <v>1383</v>
      </c>
      <c r="D1526" s="4" t="s">
        <v>458</v>
      </c>
      <c r="E1526" s="4" t="s">
        <v>1383</v>
      </c>
      <c r="F1526" s="3">
        <v>100000</v>
      </c>
      <c r="G1526" s="9"/>
    </row>
    <row r="1527" spans="1:7" x14ac:dyDescent="0.35">
      <c r="A1527" s="379">
        <v>30</v>
      </c>
      <c r="B1527" s="379" t="s">
        <v>1382</v>
      </c>
      <c r="C1527" s="379" t="s">
        <v>1383</v>
      </c>
      <c r="D1527" s="379" t="s">
        <v>458</v>
      </c>
      <c r="E1527" s="379" t="s">
        <v>1383</v>
      </c>
      <c r="F1527" s="388">
        <v>165790</v>
      </c>
      <c r="G1527" s="9"/>
    </row>
    <row r="1528" spans="1:7" x14ac:dyDescent="0.35">
      <c r="A1528" s="379"/>
      <c r="B1528" s="379"/>
      <c r="C1528" s="379"/>
      <c r="D1528" s="379"/>
      <c r="E1528" s="379"/>
      <c r="F1528" s="388"/>
      <c r="G1528" s="9"/>
    </row>
    <row r="1529" spans="1:7" x14ac:dyDescent="0.35">
      <c r="A1529" s="379">
        <v>31</v>
      </c>
      <c r="B1529" s="379" t="s">
        <v>1382</v>
      </c>
      <c r="C1529" s="379" t="s">
        <v>1384</v>
      </c>
      <c r="D1529" s="379" t="s">
        <v>458</v>
      </c>
      <c r="E1529" s="379" t="s">
        <v>1385</v>
      </c>
      <c r="F1529" s="388">
        <v>11835400</v>
      </c>
      <c r="G1529" s="9"/>
    </row>
    <row r="1530" spans="1:7" x14ac:dyDescent="0.35">
      <c r="A1530" s="379"/>
      <c r="B1530" s="379"/>
      <c r="C1530" s="379"/>
      <c r="D1530" s="379"/>
      <c r="E1530" s="379"/>
      <c r="F1530" s="388"/>
      <c r="G1530" s="9"/>
    </row>
    <row r="1531" spans="1:7" x14ac:dyDescent="0.35">
      <c r="A1531" s="379">
        <v>32</v>
      </c>
      <c r="B1531" s="379" t="s">
        <v>1382</v>
      </c>
      <c r="C1531" s="379" t="s">
        <v>1386</v>
      </c>
      <c r="D1531" s="379" t="s">
        <v>458</v>
      </c>
      <c r="E1531" s="379" t="s">
        <v>1386</v>
      </c>
      <c r="F1531" s="388">
        <v>73401060</v>
      </c>
      <c r="G1531" s="9"/>
    </row>
    <row r="1532" spans="1:7" x14ac:dyDescent="0.35">
      <c r="A1532" s="379"/>
      <c r="B1532" s="379"/>
      <c r="C1532" s="379"/>
      <c r="D1532" s="379"/>
      <c r="E1532" s="379"/>
      <c r="F1532" s="388"/>
      <c r="G1532" s="9"/>
    </row>
    <row r="1533" spans="1:7" ht="31" x14ac:dyDescent="0.35">
      <c r="A1533" s="4">
        <v>33</v>
      </c>
      <c r="B1533" s="4" t="s">
        <v>1382</v>
      </c>
      <c r="C1533" s="4" t="s">
        <v>1386</v>
      </c>
      <c r="D1533" s="4" t="s">
        <v>458</v>
      </c>
      <c r="E1533" s="4" t="s">
        <v>1386</v>
      </c>
      <c r="F1533" s="3">
        <v>1760000</v>
      </c>
      <c r="G1533" s="9"/>
    </row>
    <row r="1534" spans="1:7" ht="31" x14ac:dyDescent="0.35">
      <c r="A1534" s="4">
        <v>34</v>
      </c>
      <c r="B1534" s="4" t="s">
        <v>1382</v>
      </c>
      <c r="C1534" s="4" t="s">
        <v>1387</v>
      </c>
      <c r="D1534" s="4" t="s">
        <v>458</v>
      </c>
      <c r="E1534" s="4" t="s">
        <v>1387</v>
      </c>
      <c r="F1534" s="3">
        <v>1470000</v>
      </c>
      <c r="G1534" s="9"/>
    </row>
    <row r="1535" spans="1:7" x14ac:dyDescent="0.35">
      <c r="A1535" s="379">
        <v>35</v>
      </c>
      <c r="B1535" s="379" t="s">
        <v>1382</v>
      </c>
      <c r="C1535" s="379" t="s">
        <v>1387</v>
      </c>
      <c r="D1535" s="379" t="s">
        <v>458</v>
      </c>
      <c r="E1535" s="379" t="s">
        <v>1387</v>
      </c>
      <c r="F1535" s="388">
        <v>3896000</v>
      </c>
      <c r="G1535" s="9"/>
    </row>
    <row r="1536" spans="1:7" x14ac:dyDescent="0.35">
      <c r="A1536" s="379"/>
      <c r="B1536" s="379"/>
      <c r="C1536" s="379"/>
      <c r="D1536" s="379"/>
      <c r="E1536" s="379"/>
      <c r="F1536" s="388"/>
      <c r="G1536" s="9"/>
    </row>
    <row r="1537" spans="1:7" ht="31" x14ac:dyDescent="0.35">
      <c r="A1537" s="4">
        <v>36</v>
      </c>
      <c r="B1537" s="4" t="s">
        <v>1382</v>
      </c>
      <c r="C1537" s="4" t="s">
        <v>1387</v>
      </c>
      <c r="D1537" s="4" t="s">
        <v>458</v>
      </c>
      <c r="E1537" s="4" t="s">
        <v>1387</v>
      </c>
      <c r="F1537" s="3">
        <v>390000</v>
      </c>
      <c r="G1537" s="9"/>
    </row>
    <row r="1538" spans="1:7" ht="31" x14ac:dyDescent="0.35">
      <c r="A1538" s="4">
        <v>37</v>
      </c>
      <c r="B1538" s="4" t="s">
        <v>1382</v>
      </c>
      <c r="C1538" s="4" t="s">
        <v>1388</v>
      </c>
      <c r="D1538" s="4" t="s">
        <v>458</v>
      </c>
      <c r="E1538" s="4" t="s">
        <v>1388</v>
      </c>
      <c r="F1538" s="3">
        <v>3974700</v>
      </c>
      <c r="G1538" s="9"/>
    </row>
    <row r="1539" spans="1:7" ht="31" x14ac:dyDescent="0.35">
      <c r="A1539" s="4">
        <v>38</v>
      </c>
      <c r="B1539" s="4" t="s">
        <v>1382</v>
      </c>
      <c r="C1539" s="4" t="s">
        <v>1389</v>
      </c>
      <c r="D1539" s="4" t="s">
        <v>458</v>
      </c>
      <c r="E1539" s="4" t="s">
        <v>1389</v>
      </c>
      <c r="F1539" s="3">
        <v>1049500</v>
      </c>
      <c r="G1539" s="9"/>
    </row>
    <row r="1540" spans="1:7" ht="31" x14ac:dyDescent="0.35">
      <c r="A1540" s="4">
        <v>39</v>
      </c>
      <c r="B1540" s="4" t="s">
        <v>1382</v>
      </c>
      <c r="C1540" s="4" t="s">
        <v>1389</v>
      </c>
      <c r="D1540" s="4" t="s">
        <v>458</v>
      </c>
      <c r="E1540" s="4" t="s">
        <v>1389</v>
      </c>
      <c r="F1540" s="3">
        <v>3576500</v>
      </c>
      <c r="G1540" s="9"/>
    </row>
    <row r="1541" spans="1:7" ht="31" x14ac:dyDescent="0.35">
      <c r="A1541" s="4">
        <v>40</v>
      </c>
      <c r="B1541" s="4" t="s">
        <v>1382</v>
      </c>
      <c r="C1541" s="4" t="s">
        <v>1389</v>
      </c>
      <c r="D1541" s="4" t="s">
        <v>458</v>
      </c>
      <c r="E1541" s="4" t="s">
        <v>1389</v>
      </c>
      <c r="F1541" s="3">
        <v>3576600</v>
      </c>
      <c r="G1541" s="9"/>
    </row>
    <row r="1542" spans="1:7" ht="31" x14ac:dyDescent="0.35">
      <c r="A1542" s="4">
        <v>41</v>
      </c>
      <c r="B1542" s="4" t="s">
        <v>1382</v>
      </c>
      <c r="C1542" s="4" t="s">
        <v>1389</v>
      </c>
      <c r="D1542" s="4" t="s">
        <v>458</v>
      </c>
      <c r="E1542" s="4" t="s">
        <v>1389</v>
      </c>
      <c r="F1542" s="3">
        <v>1626500</v>
      </c>
      <c r="G1542" s="9"/>
    </row>
    <row r="1543" spans="1:7" ht="31" x14ac:dyDescent="0.35">
      <c r="A1543" s="4">
        <v>42</v>
      </c>
      <c r="B1543" s="4" t="s">
        <v>1382</v>
      </c>
      <c r="C1543" s="4" t="s">
        <v>1389</v>
      </c>
      <c r="D1543" s="4" t="s">
        <v>458</v>
      </c>
      <c r="E1543" s="4" t="s">
        <v>1389</v>
      </c>
      <c r="F1543" s="3">
        <v>5836600</v>
      </c>
      <c r="G1543" s="9"/>
    </row>
    <row r="1544" spans="1:7" ht="31" x14ac:dyDescent="0.35">
      <c r="A1544" s="4">
        <v>43</v>
      </c>
      <c r="B1544" s="4" t="s">
        <v>1382</v>
      </c>
      <c r="C1544" s="4" t="s">
        <v>1389</v>
      </c>
      <c r="D1544" s="4" t="s">
        <v>458</v>
      </c>
      <c r="E1544" s="4" t="s">
        <v>1389</v>
      </c>
      <c r="F1544" s="3">
        <v>1564500</v>
      </c>
      <c r="G1544" s="9"/>
    </row>
    <row r="1545" spans="1:7" ht="31" x14ac:dyDescent="0.35">
      <c r="A1545" s="4">
        <v>44</v>
      </c>
      <c r="B1545" s="4" t="s">
        <v>1382</v>
      </c>
      <c r="C1545" s="4" t="s">
        <v>1390</v>
      </c>
      <c r="D1545" s="4" t="s">
        <v>458</v>
      </c>
      <c r="E1545" s="4" t="s">
        <v>1390</v>
      </c>
      <c r="F1545" s="3">
        <v>4300000</v>
      </c>
      <c r="G1545" s="9"/>
    </row>
    <row r="1546" spans="1:7" ht="31" x14ac:dyDescent="0.35">
      <c r="A1546" s="4">
        <v>45</v>
      </c>
      <c r="B1546" s="4" t="s">
        <v>1382</v>
      </c>
      <c r="C1546" s="4" t="s">
        <v>1390</v>
      </c>
      <c r="D1546" s="4" t="s">
        <v>458</v>
      </c>
      <c r="E1546" s="4" t="s">
        <v>1390</v>
      </c>
      <c r="F1546" s="3">
        <v>17340000</v>
      </c>
      <c r="G1546" s="9"/>
    </row>
    <row r="1547" spans="1:7" ht="31" x14ac:dyDescent="0.35">
      <c r="A1547" s="4">
        <v>46</v>
      </c>
      <c r="B1547" s="4" t="s">
        <v>1382</v>
      </c>
      <c r="C1547" s="4" t="s">
        <v>1390</v>
      </c>
      <c r="D1547" s="4" t="s">
        <v>458</v>
      </c>
      <c r="E1547" s="4" t="s">
        <v>1390</v>
      </c>
      <c r="F1547" s="3">
        <v>2150000</v>
      </c>
      <c r="G1547" s="9"/>
    </row>
    <row r="1548" spans="1:7" ht="31" x14ac:dyDescent="0.35">
      <c r="A1548" s="4">
        <v>47</v>
      </c>
      <c r="B1548" s="4" t="s">
        <v>1382</v>
      </c>
      <c r="C1548" s="4" t="s">
        <v>1389</v>
      </c>
      <c r="D1548" s="4" t="s">
        <v>458</v>
      </c>
      <c r="E1548" s="4" t="s">
        <v>1389</v>
      </c>
      <c r="F1548" s="3">
        <v>1386000</v>
      </c>
      <c r="G1548" s="9"/>
    </row>
    <row r="1549" spans="1:7" ht="31" x14ac:dyDescent="0.35">
      <c r="A1549" s="4">
        <v>48</v>
      </c>
      <c r="B1549" s="4" t="s">
        <v>1382</v>
      </c>
      <c r="C1549" s="4" t="s">
        <v>1389</v>
      </c>
      <c r="D1549" s="4" t="s">
        <v>458</v>
      </c>
      <c r="E1549" s="4" t="s">
        <v>1389</v>
      </c>
      <c r="F1549" s="3">
        <v>819700</v>
      </c>
      <c r="G1549" s="9"/>
    </row>
    <row r="1550" spans="1:7" ht="31" x14ac:dyDescent="0.35">
      <c r="A1550" s="4">
        <v>49</v>
      </c>
      <c r="B1550" s="4" t="s">
        <v>1382</v>
      </c>
      <c r="C1550" s="4" t="s">
        <v>1389</v>
      </c>
      <c r="D1550" s="4" t="s">
        <v>458</v>
      </c>
      <c r="E1550" s="4" t="s">
        <v>1389</v>
      </c>
      <c r="F1550" s="3">
        <v>3757500</v>
      </c>
      <c r="G1550" s="9"/>
    </row>
    <row r="1551" spans="1:7" ht="31" x14ac:dyDescent="0.35">
      <c r="A1551" s="4">
        <v>50</v>
      </c>
      <c r="B1551" s="4" t="s">
        <v>1382</v>
      </c>
      <c r="C1551" s="4" t="s">
        <v>1390</v>
      </c>
      <c r="D1551" s="4" t="s">
        <v>458</v>
      </c>
      <c r="E1551" s="4" t="s">
        <v>1390</v>
      </c>
      <c r="F1551" s="3">
        <v>810000</v>
      </c>
      <c r="G1551" s="9"/>
    </row>
    <row r="1552" spans="1:7" ht="31" x14ac:dyDescent="0.35">
      <c r="A1552" s="4">
        <v>51</v>
      </c>
      <c r="B1552" s="4" t="s">
        <v>1382</v>
      </c>
      <c r="C1552" s="4" t="s">
        <v>1390</v>
      </c>
      <c r="D1552" s="4" t="s">
        <v>458</v>
      </c>
      <c r="E1552" s="4" t="s">
        <v>1390</v>
      </c>
      <c r="F1552" s="3">
        <v>2150000</v>
      </c>
      <c r="G1552" s="9"/>
    </row>
    <row r="1553" spans="1:7" ht="31" x14ac:dyDescent="0.35">
      <c r="A1553" s="4">
        <v>52</v>
      </c>
      <c r="B1553" s="4" t="s">
        <v>1382</v>
      </c>
      <c r="C1553" s="4" t="s">
        <v>1388</v>
      </c>
      <c r="D1553" s="4" t="s">
        <v>458</v>
      </c>
      <c r="E1553" s="4" t="s">
        <v>1388</v>
      </c>
      <c r="F1553" s="3">
        <v>3746400</v>
      </c>
      <c r="G1553" s="9"/>
    </row>
    <row r="1554" spans="1:7" ht="31" x14ac:dyDescent="0.35">
      <c r="A1554" s="4">
        <v>53</v>
      </c>
      <c r="B1554" s="4" t="s">
        <v>1382</v>
      </c>
      <c r="C1554" s="4" t="s">
        <v>1388</v>
      </c>
      <c r="D1554" s="4" t="s">
        <v>458</v>
      </c>
      <c r="E1554" s="4" t="s">
        <v>1388</v>
      </c>
      <c r="F1554" s="3">
        <v>6875600</v>
      </c>
      <c r="G1554" s="9"/>
    </row>
    <row r="1555" spans="1:7" ht="31" x14ac:dyDescent="0.35">
      <c r="A1555" s="4">
        <v>54</v>
      </c>
      <c r="B1555" s="4" t="s">
        <v>1382</v>
      </c>
      <c r="C1555" s="4" t="s">
        <v>1389</v>
      </c>
      <c r="D1555" s="4" t="s">
        <v>458</v>
      </c>
      <c r="E1555" s="4" t="s">
        <v>1389</v>
      </c>
      <c r="F1555" s="3">
        <v>3937500</v>
      </c>
      <c r="G1555" s="9"/>
    </row>
    <row r="1556" spans="1:7" ht="31" x14ac:dyDescent="0.35">
      <c r="A1556" s="4">
        <v>55</v>
      </c>
      <c r="B1556" s="4" t="s">
        <v>1382</v>
      </c>
      <c r="C1556" s="4" t="s">
        <v>1389</v>
      </c>
      <c r="D1556" s="4" t="s">
        <v>458</v>
      </c>
      <c r="E1556" s="4" t="s">
        <v>1389</v>
      </c>
      <c r="F1556" s="3">
        <v>16172800</v>
      </c>
      <c r="G1556" s="9"/>
    </row>
    <row r="1557" spans="1:7" ht="31" x14ac:dyDescent="0.35">
      <c r="A1557" s="4">
        <v>56</v>
      </c>
      <c r="B1557" s="4" t="s">
        <v>1382</v>
      </c>
      <c r="C1557" s="4" t="s">
        <v>1389</v>
      </c>
      <c r="D1557" s="4" t="s">
        <v>458</v>
      </c>
      <c r="E1557" s="4" t="s">
        <v>1389</v>
      </c>
      <c r="F1557" s="3">
        <v>26623400</v>
      </c>
      <c r="G1557" s="9"/>
    </row>
    <row r="1558" spans="1:7" ht="31" x14ac:dyDescent="0.35">
      <c r="A1558" s="4">
        <v>57</v>
      </c>
      <c r="B1558" s="4" t="s">
        <v>1382</v>
      </c>
      <c r="C1558" s="4" t="s">
        <v>1389</v>
      </c>
      <c r="D1558" s="4" t="s">
        <v>458</v>
      </c>
      <c r="E1558" s="4" t="s">
        <v>1389</v>
      </c>
      <c r="F1558" s="3">
        <v>84917175</v>
      </c>
      <c r="G1558" s="9"/>
    </row>
    <row r="1559" spans="1:7" ht="31" x14ac:dyDescent="0.35">
      <c r="A1559" s="4">
        <v>58</v>
      </c>
      <c r="B1559" s="4" t="s">
        <v>1382</v>
      </c>
      <c r="C1559" s="4" t="s">
        <v>1389</v>
      </c>
      <c r="D1559" s="4" t="s">
        <v>458</v>
      </c>
      <c r="E1559" s="4" t="s">
        <v>1389</v>
      </c>
      <c r="F1559" s="3">
        <v>819700</v>
      </c>
      <c r="G1559" s="9"/>
    </row>
    <row r="1560" spans="1:7" ht="31" x14ac:dyDescent="0.35">
      <c r="A1560" s="4">
        <v>59</v>
      </c>
      <c r="B1560" s="4" t="s">
        <v>1382</v>
      </c>
      <c r="C1560" s="4" t="s">
        <v>1389</v>
      </c>
      <c r="D1560" s="4" t="s">
        <v>458</v>
      </c>
      <c r="E1560" s="4" t="s">
        <v>1389</v>
      </c>
      <c r="F1560" s="3">
        <v>586000</v>
      </c>
      <c r="G1560" s="9"/>
    </row>
    <row r="1561" spans="1:7" ht="31" x14ac:dyDescent="0.35">
      <c r="A1561" s="4">
        <v>60</v>
      </c>
      <c r="B1561" s="4" t="s">
        <v>1382</v>
      </c>
      <c r="C1561" s="4" t="s">
        <v>1389</v>
      </c>
      <c r="D1561" s="4" t="s">
        <v>458</v>
      </c>
      <c r="E1561" s="4" t="s">
        <v>1389</v>
      </c>
      <c r="F1561" s="3">
        <v>600000</v>
      </c>
      <c r="G1561" s="9"/>
    </row>
    <row r="1562" spans="1:7" ht="31" x14ac:dyDescent="0.35">
      <c r="A1562" s="4">
        <v>61</v>
      </c>
      <c r="B1562" s="4" t="s">
        <v>1382</v>
      </c>
      <c r="C1562" s="4" t="s">
        <v>1390</v>
      </c>
      <c r="D1562" s="4" t="s">
        <v>458</v>
      </c>
      <c r="E1562" s="4" t="s">
        <v>1390</v>
      </c>
      <c r="F1562" s="3">
        <v>13110000</v>
      </c>
      <c r="G1562" s="9"/>
    </row>
    <row r="1563" spans="1:7" ht="31" x14ac:dyDescent="0.35">
      <c r="A1563" s="4">
        <v>62</v>
      </c>
      <c r="B1563" s="4" t="s">
        <v>1382</v>
      </c>
      <c r="C1563" s="4" t="s">
        <v>1390</v>
      </c>
      <c r="D1563" s="4" t="s">
        <v>458</v>
      </c>
      <c r="E1563" s="4" t="s">
        <v>1390</v>
      </c>
      <c r="F1563" s="3">
        <v>26000000</v>
      </c>
      <c r="G1563" s="9"/>
    </row>
    <row r="1564" spans="1:7" ht="31" x14ac:dyDescent="0.35">
      <c r="A1564" s="4">
        <v>63</v>
      </c>
      <c r="B1564" s="4" t="s">
        <v>1382</v>
      </c>
      <c r="C1564" s="4" t="s">
        <v>1391</v>
      </c>
      <c r="D1564" s="4" t="s">
        <v>497</v>
      </c>
      <c r="E1564" s="4" t="s">
        <v>1391</v>
      </c>
      <c r="F1564" s="3">
        <v>5850000.0999999996</v>
      </c>
      <c r="G1564" s="9"/>
    </row>
    <row r="1565" spans="1:7" ht="31" x14ac:dyDescent="0.35">
      <c r="A1565" s="4">
        <v>64</v>
      </c>
      <c r="B1565" s="4" t="s">
        <v>1382</v>
      </c>
      <c r="C1565" s="4" t="s">
        <v>1392</v>
      </c>
      <c r="D1565" s="4" t="s">
        <v>497</v>
      </c>
      <c r="E1565" s="4" t="s">
        <v>1392</v>
      </c>
      <c r="F1565" s="3">
        <v>19626610.170000002</v>
      </c>
      <c r="G1565" s="9"/>
    </row>
    <row r="1566" spans="1:7" ht="31" x14ac:dyDescent="0.35">
      <c r="A1566" s="4">
        <v>65</v>
      </c>
      <c r="B1566" s="4" t="s">
        <v>1382</v>
      </c>
      <c r="C1566" s="4" t="s">
        <v>1393</v>
      </c>
      <c r="D1566" s="4" t="s">
        <v>497</v>
      </c>
      <c r="E1566" s="4" t="s">
        <v>1393</v>
      </c>
      <c r="F1566" s="3">
        <v>15944000</v>
      </c>
      <c r="G1566" s="9"/>
    </row>
    <row r="1567" spans="1:7" ht="31" x14ac:dyDescent="0.35">
      <c r="A1567" s="4">
        <v>66</v>
      </c>
      <c r="B1567" s="4" t="s">
        <v>1382</v>
      </c>
      <c r="C1567" s="4" t="s">
        <v>1393</v>
      </c>
      <c r="D1567" s="4" t="s">
        <v>497</v>
      </c>
      <c r="E1567" s="4" t="s">
        <v>1393</v>
      </c>
      <c r="F1567" s="3">
        <v>12977999.66</v>
      </c>
      <c r="G1567" s="9"/>
    </row>
    <row r="1568" spans="1:7" ht="31" x14ac:dyDescent="0.35">
      <c r="A1568" s="4">
        <v>67</v>
      </c>
      <c r="B1568" s="4" t="s">
        <v>1382</v>
      </c>
      <c r="C1568" s="4" t="s">
        <v>1393</v>
      </c>
      <c r="D1568" s="4" t="s">
        <v>497</v>
      </c>
      <c r="E1568" s="4" t="s">
        <v>1393</v>
      </c>
      <c r="F1568" s="3">
        <v>5850000.0999999996</v>
      </c>
      <c r="G1568" s="9"/>
    </row>
    <row r="1569" spans="1:7" ht="31" x14ac:dyDescent="0.35">
      <c r="A1569" s="4">
        <v>68</v>
      </c>
      <c r="B1569" s="4" t="s">
        <v>1382</v>
      </c>
      <c r="C1569" s="4" t="s">
        <v>1393</v>
      </c>
      <c r="D1569" s="4" t="s">
        <v>497</v>
      </c>
      <c r="E1569" s="4" t="s">
        <v>1393</v>
      </c>
      <c r="F1569" s="3">
        <v>3700000</v>
      </c>
      <c r="G1569" s="9"/>
    </row>
    <row r="1570" spans="1:7" ht="31" x14ac:dyDescent="0.35">
      <c r="A1570" s="4">
        <v>69</v>
      </c>
      <c r="B1570" s="2" t="s">
        <v>1382</v>
      </c>
      <c r="C1570" s="4" t="s">
        <v>1383</v>
      </c>
      <c r="D1570" s="4" t="s">
        <v>458</v>
      </c>
      <c r="E1570" s="4" t="s">
        <v>1383</v>
      </c>
      <c r="F1570" s="3">
        <v>1829000</v>
      </c>
      <c r="G1570" s="9"/>
    </row>
    <row r="1571" spans="1:7" ht="31" x14ac:dyDescent="0.35">
      <c r="A1571" s="4">
        <v>70</v>
      </c>
      <c r="B1571" s="4" t="s">
        <v>1382</v>
      </c>
      <c r="C1571" s="4" t="s">
        <v>1386</v>
      </c>
      <c r="D1571" s="4" t="s">
        <v>458</v>
      </c>
      <c r="E1571" s="4" t="s">
        <v>1386</v>
      </c>
      <c r="F1571" s="3">
        <v>29868600</v>
      </c>
      <c r="G1571" s="9"/>
    </row>
    <row r="1572" spans="1:7" ht="31" x14ac:dyDescent="0.35">
      <c r="A1572" s="4">
        <v>71</v>
      </c>
      <c r="B1572" s="4" t="s">
        <v>1382</v>
      </c>
      <c r="C1572" s="4" t="s">
        <v>1384</v>
      </c>
      <c r="D1572" s="4" t="s">
        <v>458</v>
      </c>
      <c r="E1572" s="4" t="s">
        <v>1385</v>
      </c>
      <c r="F1572" s="3">
        <v>11829500</v>
      </c>
      <c r="G1572" s="9"/>
    </row>
    <row r="1573" spans="1:7" ht="31" x14ac:dyDescent="0.35">
      <c r="A1573" s="4">
        <v>72</v>
      </c>
      <c r="B1573" s="4" t="s">
        <v>1382</v>
      </c>
      <c r="C1573" s="4" t="s">
        <v>1394</v>
      </c>
      <c r="D1573" s="4" t="s">
        <v>458</v>
      </c>
      <c r="E1573" s="4" t="s">
        <v>1394</v>
      </c>
      <c r="F1573" s="88" t="s">
        <v>1395</v>
      </c>
      <c r="G1573" s="9"/>
    </row>
    <row r="1574" spans="1:7" x14ac:dyDescent="0.35">
      <c r="A1574" s="324">
        <v>73</v>
      </c>
      <c r="B1574" s="325" t="s">
        <v>1335</v>
      </c>
      <c r="C1574" s="324" t="s">
        <v>2315</v>
      </c>
      <c r="D1574" s="324" t="s">
        <v>10</v>
      </c>
      <c r="E1574" s="324" t="s">
        <v>2315</v>
      </c>
      <c r="F1574" s="360">
        <v>14000000</v>
      </c>
      <c r="G1574" s="327"/>
    </row>
    <row r="1575" spans="1:7" x14ac:dyDescent="0.35">
      <c r="A1575" s="324">
        <v>74</v>
      </c>
      <c r="B1575" s="325" t="s">
        <v>2316</v>
      </c>
      <c r="C1575" s="324" t="s">
        <v>1361</v>
      </c>
      <c r="D1575" s="324" t="s">
        <v>10</v>
      </c>
      <c r="E1575" s="324" t="s">
        <v>1361</v>
      </c>
      <c r="F1575" s="360">
        <v>6002973</v>
      </c>
      <c r="G1575" s="56"/>
    </row>
    <row r="1576" spans="1:7" s="35" customFormat="1" x14ac:dyDescent="0.35">
      <c r="A1576" s="382" t="s">
        <v>1672</v>
      </c>
      <c r="B1576" s="382"/>
      <c r="C1576" s="382"/>
      <c r="D1576" s="382"/>
      <c r="E1576" s="382"/>
      <c r="F1576" s="85">
        <f>SUM(F1498:F1575)</f>
        <v>834233194.02999997</v>
      </c>
      <c r="G1576" s="89"/>
    </row>
    <row r="1577" spans="1:7" x14ac:dyDescent="0.35">
      <c r="A1577" s="385" t="s">
        <v>1396</v>
      </c>
      <c r="B1577" s="385"/>
      <c r="C1577" s="385"/>
      <c r="D1577" s="385"/>
      <c r="E1577" s="385"/>
      <c r="F1577" s="1"/>
      <c r="G1577" s="60"/>
    </row>
    <row r="1578" spans="1:7" ht="46.5" x14ac:dyDescent="0.35">
      <c r="A1578" s="77">
        <v>1</v>
      </c>
      <c r="B1578" s="130" t="s">
        <v>1397</v>
      </c>
      <c r="C1578" s="130" t="s">
        <v>1398</v>
      </c>
      <c r="D1578" s="130" t="s">
        <v>643</v>
      </c>
      <c r="E1578" s="130" t="s">
        <v>1398</v>
      </c>
      <c r="F1578" s="82">
        <v>12138136</v>
      </c>
      <c r="G1578" s="9"/>
    </row>
    <row r="1579" spans="1:7" ht="31" x14ac:dyDescent="0.35">
      <c r="A1579" s="77">
        <v>2</v>
      </c>
      <c r="B1579" s="130" t="s">
        <v>1399</v>
      </c>
      <c r="C1579" s="130" t="s">
        <v>1400</v>
      </c>
      <c r="D1579" s="130" t="s">
        <v>643</v>
      </c>
      <c r="E1579" s="130" t="s">
        <v>1400</v>
      </c>
      <c r="F1579" s="82">
        <v>9356500</v>
      </c>
      <c r="G1579" s="9"/>
    </row>
    <row r="1580" spans="1:7" ht="46.5" x14ac:dyDescent="0.35">
      <c r="A1580" s="77">
        <v>3</v>
      </c>
      <c r="B1580" s="130" t="s">
        <v>1401</v>
      </c>
      <c r="C1580" s="130" t="s">
        <v>1402</v>
      </c>
      <c r="D1580" s="130" t="s">
        <v>643</v>
      </c>
      <c r="E1580" s="130" t="s">
        <v>1402</v>
      </c>
      <c r="F1580" s="82">
        <v>10596350</v>
      </c>
      <c r="G1580" s="9"/>
    </row>
    <row r="1581" spans="1:7" ht="46.5" x14ac:dyDescent="0.35">
      <c r="A1581" s="77">
        <v>4</v>
      </c>
      <c r="B1581" s="130" t="s">
        <v>1403</v>
      </c>
      <c r="C1581" s="130" t="s">
        <v>1404</v>
      </c>
      <c r="D1581" s="130" t="s">
        <v>643</v>
      </c>
      <c r="E1581" s="130" t="s">
        <v>1404</v>
      </c>
      <c r="F1581" s="82">
        <v>15984000</v>
      </c>
      <c r="G1581" s="9"/>
    </row>
    <row r="1582" spans="1:7" ht="46.5" x14ac:dyDescent="0.35">
      <c r="A1582" s="77">
        <v>5</v>
      </c>
      <c r="B1582" s="130" t="s">
        <v>1405</v>
      </c>
      <c r="C1582" s="130" t="s">
        <v>1406</v>
      </c>
      <c r="D1582" s="130" t="s">
        <v>643</v>
      </c>
      <c r="E1582" s="130" t="s">
        <v>1406</v>
      </c>
      <c r="F1582" s="82">
        <v>1815000</v>
      </c>
      <c r="G1582" s="9"/>
    </row>
    <row r="1583" spans="1:7" ht="46.5" x14ac:dyDescent="0.35">
      <c r="A1583" s="77">
        <v>6</v>
      </c>
      <c r="B1583" s="130" t="s">
        <v>1407</v>
      </c>
      <c r="C1583" s="130" t="s">
        <v>1408</v>
      </c>
      <c r="D1583" s="130" t="s">
        <v>643</v>
      </c>
      <c r="E1583" s="130" t="s">
        <v>1409</v>
      </c>
      <c r="F1583" s="82">
        <v>9308838</v>
      </c>
      <c r="G1583" s="9"/>
    </row>
    <row r="1584" spans="1:7" ht="62" x14ac:dyDescent="0.35">
      <c r="A1584" s="77">
        <v>7</v>
      </c>
      <c r="B1584" s="130" t="s">
        <v>1410</v>
      </c>
      <c r="C1584" s="130" t="s">
        <v>1411</v>
      </c>
      <c r="D1584" s="130" t="s">
        <v>643</v>
      </c>
      <c r="E1584" s="130" t="s">
        <v>1411</v>
      </c>
      <c r="F1584" s="82">
        <v>2565000</v>
      </c>
      <c r="G1584" s="9"/>
    </row>
    <row r="1585" spans="1:7" ht="77.5" x14ac:dyDescent="0.35">
      <c r="A1585" s="77">
        <v>8</v>
      </c>
      <c r="B1585" s="130" t="s">
        <v>1412</v>
      </c>
      <c r="C1585" s="130" t="s">
        <v>1413</v>
      </c>
      <c r="D1585" s="130" t="s">
        <v>643</v>
      </c>
      <c r="E1585" s="130" t="s">
        <v>1413</v>
      </c>
      <c r="F1585" s="82">
        <v>1236000</v>
      </c>
      <c r="G1585" s="9"/>
    </row>
    <row r="1586" spans="1:7" ht="46.5" x14ac:dyDescent="0.35">
      <c r="A1586" s="77">
        <v>9</v>
      </c>
      <c r="B1586" s="130" t="s">
        <v>1414</v>
      </c>
      <c r="C1586" s="130" t="s">
        <v>1415</v>
      </c>
      <c r="D1586" s="130" t="s">
        <v>643</v>
      </c>
      <c r="E1586" s="130" t="s">
        <v>1416</v>
      </c>
      <c r="F1586" s="82">
        <v>545000</v>
      </c>
      <c r="G1586" s="9"/>
    </row>
    <row r="1587" spans="1:7" ht="31" x14ac:dyDescent="0.35">
      <c r="A1587" s="77">
        <v>10</v>
      </c>
      <c r="B1587" s="130" t="s">
        <v>1417</v>
      </c>
      <c r="C1587" s="130" t="s">
        <v>1418</v>
      </c>
      <c r="D1587" s="130" t="s">
        <v>643</v>
      </c>
      <c r="E1587" s="130" t="s">
        <v>1418</v>
      </c>
      <c r="F1587" s="82">
        <v>12448800</v>
      </c>
      <c r="G1587" s="9"/>
    </row>
    <row r="1588" spans="1:7" ht="31" x14ac:dyDescent="0.35">
      <c r="A1588" s="126">
        <v>11</v>
      </c>
      <c r="B1588" s="66" t="s">
        <v>457</v>
      </c>
      <c r="C1588" s="66" t="s">
        <v>1419</v>
      </c>
      <c r="D1588" s="66" t="s">
        <v>497</v>
      </c>
      <c r="E1588" s="66" t="s">
        <v>1419</v>
      </c>
      <c r="F1588" s="3">
        <v>70265000</v>
      </c>
      <c r="G1588" s="9"/>
    </row>
    <row r="1589" spans="1:7" ht="31" x14ac:dyDescent="0.35">
      <c r="A1589" s="4">
        <v>12</v>
      </c>
      <c r="B1589" s="66" t="s">
        <v>457</v>
      </c>
      <c r="C1589" s="130" t="s">
        <v>1420</v>
      </c>
      <c r="D1589" s="66" t="s">
        <v>497</v>
      </c>
      <c r="E1589" s="130" t="s">
        <v>1420</v>
      </c>
      <c r="F1589" s="72">
        <v>29195500</v>
      </c>
      <c r="G1589" s="9"/>
    </row>
    <row r="1590" spans="1:7" ht="31" x14ac:dyDescent="0.35">
      <c r="A1590" s="4">
        <v>13</v>
      </c>
      <c r="B1590" s="66" t="s">
        <v>457</v>
      </c>
      <c r="C1590" s="130" t="s">
        <v>1420</v>
      </c>
      <c r="D1590" s="66" t="s">
        <v>497</v>
      </c>
      <c r="E1590" s="130" t="s">
        <v>1420</v>
      </c>
      <c r="F1590" s="72">
        <v>27034666</v>
      </c>
      <c r="G1590" s="9"/>
    </row>
    <row r="1591" spans="1:7" ht="31" x14ac:dyDescent="0.35">
      <c r="A1591" s="126">
        <v>14</v>
      </c>
      <c r="B1591" s="66" t="s">
        <v>457</v>
      </c>
      <c r="C1591" s="130" t="s">
        <v>1420</v>
      </c>
      <c r="D1591" s="66" t="s">
        <v>497</v>
      </c>
      <c r="E1591" s="130" t="s">
        <v>1420</v>
      </c>
      <c r="F1591" s="72">
        <v>12153900</v>
      </c>
      <c r="G1591" s="9"/>
    </row>
    <row r="1592" spans="1:7" ht="31" x14ac:dyDescent="0.35">
      <c r="A1592" s="86">
        <v>15</v>
      </c>
      <c r="B1592" s="66" t="s">
        <v>457</v>
      </c>
      <c r="C1592" s="130" t="s">
        <v>1421</v>
      </c>
      <c r="D1592" s="66" t="s">
        <v>497</v>
      </c>
      <c r="E1592" s="130" t="s">
        <v>1421</v>
      </c>
      <c r="F1592" s="72">
        <v>69735000</v>
      </c>
      <c r="G1592" s="9"/>
    </row>
    <row r="1593" spans="1:7" ht="31" x14ac:dyDescent="0.35">
      <c r="A1593" s="86">
        <v>16</v>
      </c>
      <c r="B1593" s="66" t="s">
        <v>457</v>
      </c>
      <c r="C1593" s="130" t="s">
        <v>1422</v>
      </c>
      <c r="D1593" s="66" t="s">
        <v>497</v>
      </c>
      <c r="E1593" s="130" t="s">
        <v>1422</v>
      </c>
      <c r="F1593" s="72">
        <v>54600000</v>
      </c>
      <c r="G1593" s="9"/>
    </row>
    <row r="1594" spans="1:7" ht="31" x14ac:dyDescent="0.35">
      <c r="A1594" s="86">
        <v>17</v>
      </c>
      <c r="B1594" s="66" t="s">
        <v>457</v>
      </c>
      <c r="C1594" s="130" t="s">
        <v>1423</v>
      </c>
      <c r="D1594" s="66" t="s">
        <v>497</v>
      </c>
      <c r="E1594" s="130" t="s">
        <v>1423</v>
      </c>
      <c r="F1594" s="72">
        <v>21575000</v>
      </c>
      <c r="G1594" s="9"/>
    </row>
    <row r="1595" spans="1:7" ht="31" x14ac:dyDescent="0.35">
      <c r="A1595" s="86">
        <v>18</v>
      </c>
      <c r="B1595" s="66" t="s">
        <v>457</v>
      </c>
      <c r="C1595" s="130" t="s">
        <v>459</v>
      </c>
      <c r="D1595" s="66" t="s">
        <v>497</v>
      </c>
      <c r="E1595" s="130" t="s">
        <v>459</v>
      </c>
      <c r="F1595" s="87">
        <v>39105866</v>
      </c>
      <c r="G1595" s="9"/>
    </row>
    <row r="1596" spans="1:7" ht="31" x14ac:dyDescent="0.35">
      <c r="A1596" s="86">
        <v>19</v>
      </c>
      <c r="B1596" s="66" t="s">
        <v>457</v>
      </c>
      <c r="C1596" s="130" t="s">
        <v>1424</v>
      </c>
      <c r="D1596" s="66" t="s">
        <v>497</v>
      </c>
      <c r="E1596" s="130" t="s">
        <v>1424</v>
      </c>
      <c r="F1596" s="72">
        <v>14540000</v>
      </c>
      <c r="G1596" s="9"/>
    </row>
    <row r="1597" spans="1:7" ht="31" x14ac:dyDescent="0.35">
      <c r="A1597" s="86">
        <v>20</v>
      </c>
      <c r="B1597" s="66" t="s">
        <v>457</v>
      </c>
      <c r="C1597" s="130" t="s">
        <v>1425</v>
      </c>
      <c r="D1597" s="66" t="s">
        <v>497</v>
      </c>
      <c r="E1597" s="130" t="s">
        <v>1425</v>
      </c>
      <c r="F1597" s="72">
        <v>1200000</v>
      </c>
      <c r="G1597" s="9"/>
    </row>
    <row r="1598" spans="1:7" ht="31" x14ac:dyDescent="0.35">
      <c r="A1598" s="86">
        <v>21</v>
      </c>
      <c r="B1598" s="66" t="s">
        <v>457</v>
      </c>
      <c r="C1598" s="130" t="s">
        <v>1424</v>
      </c>
      <c r="D1598" s="66" t="s">
        <v>497</v>
      </c>
      <c r="E1598" s="130" t="s">
        <v>1424</v>
      </c>
      <c r="F1598" s="72">
        <v>25985000</v>
      </c>
      <c r="G1598" s="9"/>
    </row>
    <row r="1599" spans="1:7" ht="31" x14ac:dyDescent="0.35">
      <c r="A1599" s="86">
        <v>22</v>
      </c>
      <c r="B1599" s="66" t="s">
        <v>457</v>
      </c>
      <c r="C1599" s="130" t="s">
        <v>1426</v>
      </c>
      <c r="D1599" s="66" t="s">
        <v>497</v>
      </c>
      <c r="E1599" s="130" t="s">
        <v>1426</v>
      </c>
      <c r="F1599" s="72">
        <v>5280000</v>
      </c>
      <c r="G1599" s="9"/>
    </row>
    <row r="1600" spans="1:7" ht="31" x14ac:dyDescent="0.35">
      <c r="A1600" s="86">
        <v>23</v>
      </c>
      <c r="B1600" s="66" t="s">
        <v>457</v>
      </c>
      <c r="C1600" s="130" t="s">
        <v>1426</v>
      </c>
      <c r="D1600" s="66" t="s">
        <v>497</v>
      </c>
      <c r="E1600" s="130" t="s">
        <v>1426</v>
      </c>
      <c r="F1600" s="72">
        <v>4825000</v>
      </c>
      <c r="G1600" s="9"/>
    </row>
    <row r="1601" spans="1:7" ht="31" x14ac:dyDescent="0.35">
      <c r="A1601" s="86">
        <v>24</v>
      </c>
      <c r="B1601" s="66" t="s">
        <v>457</v>
      </c>
      <c r="C1601" s="130" t="s">
        <v>1426</v>
      </c>
      <c r="D1601" s="66" t="s">
        <v>497</v>
      </c>
      <c r="E1601" s="130" t="s">
        <v>1426</v>
      </c>
      <c r="F1601" s="72">
        <v>71955000</v>
      </c>
      <c r="G1601" s="9"/>
    </row>
    <row r="1602" spans="1:7" ht="31" x14ac:dyDescent="0.35">
      <c r="A1602" s="86">
        <v>25</v>
      </c>
      <c r="B1602" s="66" t="s">
        <v>457</v>
      </c>
      <c r="C1602" s="130" t="s">
        <v>1426</v>
      </c>
      <c r="D1602" s="66" t="s">
        <v>497</v>
      </c>
      <c r="E1602" s="130" t="s">
        <v>1426</v>
      </c>
      <c r="F1602" s="72">
        <v>7329000</v>
      </c>
      <c r="G1602" s="9"/>
    </row>
    <row r="1603" spans="1:7" ht="31" x14ac:dyDescent="0.35">
      <c r="A1603" s="86">
        <v>26</v>
      </c>
      <c r="B1603" s="66" t="s">
        <v>457</v>
      </c>
      <c r="C1603" s="130" t="s">
        <v>1426</v>
      </c>
      <c r="D1603" s="66" t="s">
        <v>497</v>
      </c>
      <c r="E1603" s="130" t="s">
        <v>1426</v>
      </c>
      <c r="F1603" s="72">
        <v>1850000</v>
      </c>
      <c r="G1603" s="9"/>
    </row>
    <row r="1604" spans="1:7" ht="31" x14ac:dyDescent="0.35">
      <c r="A1604" s="86">
        <v>27</v>
      </c>
      <c r="B1604" s="66" t="s">
        <v>457</v>
      </c>
      <c r="C1604" s="130" t="s">
        <v>1426</v>
      </c>
      <c r="D1604" s="66" t="s">
        <v>497</v>
      </c>
      <c r="E1604" s="130" t="s">
        <v>1426</v>
      </c>
      <c r="F1604" s="72">
        <v>7135000</v>
      </c>
      <c r="G1604" s="9"/>
    </row>
    <row r="1605" spans="1:7" ht="31" x14ac:dyDescent="0.35">
      <c r="A1605" s="86">
        <v>28</v>
      </c>
      <c r="B1605" s="66" t="s">
        <v>457</v>
      </c>
      <c r="C1605" s="130" t="s">
        <v>1427</v>
      </c>
      <c r="D1605" s="130" t="s">
        <v>497</v>
      </c>
      <c r="E1605" s="130" t="s">
        <v>1427</v>
      </c>
      <c r="F1605" s="72">
        <v>16800000</v>
      </c>
      <c r="G1605" s="9"/>
    </row>
    <row r="1606" spans="1:7" ht="31" x14ac:dyDescent="0.35">
      <c r="A1606" s="86">
        <v>29</v>
      </c>
      <c r="B1606" s="66" t="s">
        <v>457</v>
      </c>
      <c r="C1606" s="130" t="s">
        <v>1422</v>
      </c>
      <c r="D1606" s="130" t="s">
        <v>497</v>
      </c>
      <c r="E1606" s="130" t="s">
        <v>1422</v>
      </c>
      <c r="F1606" s="72">
        <v>24900000</v>
      </c>
      <c r="G1606" s="9"/>
    </row>
    <row r="1607" spans="1:7" ht="31" x14ac:dyDescent="0.35">
      <c r="A1607" s="86">
        <v>30</v>
      </c>
      <c r="B1607" s="66" t="s">
        <v>457</v>
      </c>
      <c r="C1607" s="130" t="s">
        <v>1424</v>
      </c>
      <c r="D1607" s="130" t="s">
        <v>497</v>
      </c>
      <c r="E1607" s="130" t="s">
        <v>1424</v>
      </c>
      <c r="F1607" s="72">
        <v>3720000</v>
      </c>
      <c r="G1607" s="9"/>
    </row>
    <row r="1608" spans="1:7" ht="31" x14ac:dyDescent="0.35">
      <c r="A1608" s="86">
        <v>31</v>
      </c>
      <c r="B1608" s="66" t="s">
        <v>457</v>
      </c>
      <c r="C1608" s="130" t="s">
        <v>1428</v>
      </c>
      <c r="D1608" s="66" t="s">
        <v>497</v>
      </c>
      <c r="E1608" s="130" t="s">
        <v>1428</v>
      </c>
      <c r="F1608" s="72">
        <v>2124000</v>
      </c>
      <c r="G1608" s="9"/>
    </row>
    <row r="1609" spans="1:7" ht="31" x14ac:dyDescent="0.35">
      <c r="A1609" s="86">
        <v>32</v>
      </c>
      <c r="B1609" s="66" t="s">
        <v>457</v>
      </c>
      <c r="C1609" s="130" t="s">
        <v>1429</v>
      </c>
      <c r="D1609" s="66" t="s">
        <v>497</v>
      </c>
      <c r="E1609" s="130" t="s">
        <v>1429</v>
      </c>
      <c r="F1609" s="72">
        <v>7600000</v>
      </c>
      <c r="G1609" s="9"/>
    </row>
    <row r="1610" spans="1:7" ht="31" x14ac:dyDescent="0.35">
      <c r="A1610" s="86">
        <v>33</v>
      </c>
      <c r="B1610" s="4" t="s">
        <v>457</v>
      </c>
      <c r="C1610" s="71" t="s">
        <v>1430</v>
      </c>
      <c r="D1610" s="4" t="s">
        <v>497</v>
      </c>
      <c r="E1610" s="71" t="s">
        <v>1430</v>
      </c>
      <c r="F1610" s="72">
        <v>7600000</v>
      </c>
      <c r="G1610" s="9"/>
    </row>
    <row r="1611" spans="1:7" ht="17.5" x14ac:dyDescent="0.35">
      <c r="A1611" s="86">
        <v>34</v>
      </c>
      <c r="B1611" s="79" t="s">
        <v>2317</v>
      </c>
      <c r="C1611" s="361" t="s">
        <v>1400</v>
      </c>
      <c r="D1611" s="326" t="s">
        <v>643</v>
      </c>
      <c r="E1611" s="361" t="s">
        <v>1400</v>
      </c>
      <c r="F1611" s="362">
        <v>35867000</v>
      </c>
      <c r="G1611" s="327"/>
    </row>
    <row r="1612" spans="1:7" s="34" customFormat="1" x14ac:dyDescent="0.35">
      <c r="A1612" s="382" t="s">
        <v>1673</v>
      </c>
      <c r="B1612" s="382"/>
      <c r="C1612" s="382"/>
      <c r="D1612" s="382"/>
      <c r="E1612" s="382"/>
      <c r="F1612" s="85">
        <f>SUM(F1578:F1611)</f>
        <v>638368556</v>
      </c>
      <c r="G1612" s="74"/>
    </row>
    <row r="1613" spans="1:7" x14ac:dyDescent="0.35">
      <c r="A1613" s="385" t="s">
        <v>1431</v>
      </c>
      <c r="B1613" s="385"/>
      <c r="C1613" s="385"/>
      <c r="D1613" s="385"/>
      <c r="E1613" s="385"/>
      <c r="F1613" s="1"/>
      <c r="G1613" s="60"/>
    </row>
    <row r="1614" spans="1:7" ht="124" x14ac:dyDescent="0.35">
      <c r="A1614" s="4">
        <v>1</v>
      </c>
      <c r="B1614" s="2" t="s">
        <v>1432</v>
      </c>
      <c r="C1614" s="4" t="s">
        <v>1433</v>
      </c>
      <c r="D1614" s="4" t="s">
        <v>106</v>
      </c>
      <c r="E1614" s="4" t="s">
        <v>1433</v>
      </c>
      <c r="F1614" s="3">
        <v>68000000</v>
      </c>
      <c r="G1614" s="9"/>
    </row>
    <row r="1615" spans="1:7" ht="46.5" x14ac:dyDescent="0.35">
      <c r="A1615" s="4">
        <v>2</v>
      </c>
      <c r="B1615" s="2" t="s">
        <v>1434</v>
      </c>
      <c r="C1615" s="4" t="s">
        <v>1433</v>
      </c>
      <c r="D1615" s="4" t="s">
        <v>106</v>
      </c>
      <c r="E1615" s="4" t="s">
        <v>1433</v>
      </c>
      <c r="F1615" s="3">
        <v>10800000</v>
      </c>
      <c r="G1615" s="9"/>
    </row>
    <row r="1616" spans="1:7" ht="31" x14ac:dyDescent="0.35">
      <c r="A1616" s="4">
        <v>3</v>
      </c>
      <c r="B1616" s="2" t="s">
        <v>1435</v>
      </c>
      <c r="C1616" s="4" t="s">
        <v>1433</v>
      </c>
      <c r="D1616" s="4" t="s">
        <v>106</v>
      </c>
      <c r="E1616" s="4" t="s">
        <v>1433</v>
      </c>
      <c r="F1616" s="3">
        <v>11302000</v>
      </c>
      <c r="G1616" s="9"/>
    </row>
    <row r="1617" spans="1:7" ht="31" x14ac:dyDescent="0.35">
      <c r="A1617" s="4">
        <v>4</v>
      </c>
      <c r="B1617" s="2" t="s">
        <v>1436</v>
      </c>
      <c r="C1617" s="4" t="s">
        <v>1437</v>
      </c>
      <c r="D1617" s="4" t="s">
        <v>106</v>
      </c>
      <c r="E1617" s="4" t="s">
        <v>1437</v>
      </c>
      <c r="F1617" s="3">
        <v>800000</v>
      </c>
      <c r="G1617" s="9"/>
    </row>
    <row r="1618" spans="1:7" ht="31" x14ac:dyDescent="0.35">
      <c r="A1618" s="4">
        <v>5</v>
      </c>
      <c r="B1618" s="2" t="s">
        <v>1438</v>
      </c>
      <c r="C1618" s="4" t="s">
        <v>1439</v>
      </c>
      <c r="D1618" s="4" t="s">
        <v>106</v>
      </c>
      <c r="E1618" s="4" t="s">
        <v>1439</v>
      </c>
      <c r="F1618" s="3">
        <v>1880000</v>
      </c>
      <c r="G1618" s="9"/>
    </row>
    <row r="1619" spans="1:7" ht="93" x14ac:dyDescent="0.35">
      <c r="A1619" s="4">
        <v>6</v>
      </c>
      <c r="B1619" s="2" t="s">
        <v>1440</v>
      </c>
      <c r="C1619" s="4" t="s">
        <v>1441</v>
      </c>
      <c r="D1619" s="4" t="s">
        <v>106</v>
      </c>
      <c r="E1619" s="4" t="s">
        <v>1442</v>
      </c>
      <c r="F1619" s="3">
        <v>75000000</v>
      </c>
      <c r="G1619" s="9"/>
    </row>
    <row r="1620" spans="1:7" ht="108.5" x14ac:dyDescent="0.35">
      <c r="A1620" s="4">
        <v>7</v>
      </c>
      <c r="B1620" s="2" t="s">
        <v>1443</v>
      </c>
      <c r="C1620" s="4" t="s">
        <v>501</v>
      </c>
      <c r="D1620" s="4" t="s">
        <v>106</v>
      </c>
      <c r="E1620" s="4" t="s">
        <v>501</v>
      </c>
      <c r="F1620" s="3">
        <v>28960000</v>
      </c>
      <c r="G1620" s="9"/>
    </row>
    <row r="1621" spans="1:7" ht="31" x14ac:dyDescent="0.35">
      <c r="A1621" s="4">
        <v>8</v>
      </c>
      <c r="B1621" s="2" t="s">
        <v>1444</v>
      </c>
      <c r="C1621" s="4" t="s">
        <v>1445</v>
      </c>
      <c r="D1621" s="4" t="s">
        <v>106</v>
      </c>
      <c r="E1621" s="4" t="s">
        <v>1445</v>
      </c>
      <c r="F1621" s="3">
        <v>1500000</v>
      </c>
      <c r="G1621" s="9"/>
    </row>
    <row r="1622" spans="1:7" ht="31" x14ac:dyDescent="0.35">
      <c r="A1622" s="4">
        <v>9</v>
      </c>
      <c r="B1622" s="2" t="s">
        <v>1446</v>
      </c>
      <c r="C1622" s="4" t="s">
        <v>1447</v>
      </c>
      <c r="D1622" s="4" t="s">
        <v>106</v>
      </c>
      <c r="E1622" s="4" t="s">
        <v>1447</v>
      </c>
      <c r="F1622" s="3">
        <v>16100000</v>
      </c>
      <c r="G1622" s="9"/>
    </row>
    <row r="1623" spans="1:7" ht="31" x14ac:dyDescent="0.35">
      <c r="A1623" s="4">
        <v>10</v>
      </c>
      <c r="B1623" s="2" t="s">
        <v>1448</v>
      </c>
      <c r="C1623" s="4" t="s">
        <v>1449</v>
      </c>
      <c r="D1623" s="4" t="s">
        <v>106</v>
      </c>
      <c r="E1623" s="4" t="s">
        <v>1450</v>
      </c>
      <c r="F1623" s="3">
        <v>1813070</v>
      </c>
      <c r="G1623" s="9"/>
    </row>
    <row r="1624" spans="1:7" ht="31" x14ac:dyDescent="0.35">
      <c r="A1624" s="4">
        <v>11</v>
      </c>
      <c r="B1624" s="2" t="s">
        <v>1451</v>
      </c>
      <c r="C1624" s="4" t="s">
        <v>1452</v>
      </c>
      <c r="D1624" s="4" t="s">
        <v>106</v>
      </c>
      <c r="E1624" s="4" t="s">
        <v>1452</v>
      </c>
      <c r="F1624" s="3">
        <v>864000</v>
      </c>
      <c r="G1624" s="9"/>
    </row>
    <row r="1625" spans="1:7" ht="31" x14ac:dyDescent="0.35">
      <c r="A1625" s="4">
        <v>12</v>
      </c>
      <c r="B1625" s="2" t="s">
        <v>1453</v>
      </c>
      <c r="C1625" s="4" t="s">
        <v>1454</v>
      </c>
      <c r="D1625" s="4" t="s">
        <v>106</v>
      </c>
      <c r="E1625" s="4" t="s">
        <v>1454</v>
      </c>
      <c r="F1625" s="3">
        <v>382000</v>
      </c>
      <c r="G1625" s="9"/>
    </row>
    <row r="1626" spans="1:7" ht="31" x14ac:dyDescent="0.35">
      <c r="A1626" s="4">
        <v>13</v>
      </c>
      <c r="B1626" s="4" t="s">
        <v>1436</v>
      </c>
      <c r="C1626" s="4" t="s">
        <v>1455</v>
      </c>
      <c r="D1626" s="4" t="s">
        <v>106</v>
      </c>
      <c r="E1626" s="4" t="s">
        <v>1455</v>
      </c>
      <c r="F1626" s="3">
        <v>15500000</v>
      </c>
      <c r="G1626" s="9"/>
    </row>
    <row r="1627" spans="1:7" ht="31" x14ac:dyDescent="0.35">
      <c r="A1627" s="4">
        <v>14</v>
      </c>
      <c r="B1627" s="4" t="s">
        <v>1438</v>
      </c>
      <c r="C1627" s="4" t="s">
        <v>1456</v>
      </c>
      <c r="D1627" s="4" t="s">
        <v>106</v>
      </c>
      <c r="E1627" s="4" t="s">
        <v>1456</v>
      </c>
      <c r="F1627" s="3">
        <v>2135000</v>
      </c>
      <c r="G1627" s="9"/>
    </row>
    <row r="1628" spans="1:7" ht="108.5" x14ac:dyDescent="0.35">
      <c r="A1628" s="4">
        <v>15</v>
      </c>
      <c r="B1628" s="4" t="s">
        <v>1457</v>
      </c>
      <c r="C1628" s="4" t="s">
        <v>1458</v>
      </c>
      <c r="D1628" s="4" t="s">
        <v>106</v>
      </c>
      <c r="E1628" s="4" t="s">
        <v>1458</v>
      </c>
      <c r="F1628" s="3">
        <v>4120000</v>
      </c>
      <c r="G1628" s="9"/>
    </row>
    <row r="1629" spans="1:7" ht="108.5" x14ac:dyDescent="0.35">
      <c r="A1629" s="4">
        <v>16</v>
      </c>
      <c r="B1629" s="4" t="s">
        <v>1459</v>
      </c>
      <c r="C1629" s="4" t="s">
        <v>447</v>
      </c>
      <c r="D1629" s="4" t="s">
        <v>106</v>
      </c>
      <c r="E1629" s="4" t="s">
        <v>447</v>
      </c>
      <c r="F1629" s="3">
        <v>3117000</v>
      </c>
      <c r="G1629" s="9"/>
    </row>
    <row r="1630" spans="1:7" ht="31" x14ac:dyDescent="0.35">
      <c r="A1630" s="4">
        <v>17</v>
      </c>
      <c r="B1630" s="4" t="s">
        <v>1444</v>
      </c>
      <c r="C1630" s="4" t="s">
        <v>1460</v>
      </c>
      <c r="D1630" s="4" t="s">
        <v>106</v>
      </c>
      <c r="E1630" s="4" t="s">
        <v>1460</v>
      </c>
      <c r="F1630" s="3">
        <v>6200000</v>
      </c>
      <c r="G1630" s="9"/>
    </row>
    <row r="1631" spans="1:7" ht="31" x14ac:dyDescent="0.35">
      <c r="A1631" s="4">
        <v>18</v>
      </c>
      <c r="B1631" s="4" t="s">
        <v>1446</v>
      </c>
      <c r="C1631" s="4" t="s">
        <v>1460</v>
      </c>
      <c r="D1631" s="4" t="s">
        <v>106</v>
      </c>
      <c r="E1631" s="4" t="s">
        <v>1460</v>
      </c>
      <c r="F1631" s="3">
        <v>900000</v>
      </c>
      <c r="G1631" s="9"/>
    </row>
    <row r="1632" spans="1:7" ht="31" x14ac:dyDescent="0.35">
      <c r="A1632" s="4">
        <v>19</v>
      </c>
      <c r="B1632" s="4" t="s">
        <v>1448</v>
      </c>
      <c r="C1632" s="4" t="s">
        <v>1461</v>
      </c>
      <c r="D1632" s="4" t="s">
        <v>106</v>
      </c>
      <c r="E1632" s="4" t="s">
        <v>1461</v>
      </c>
      <c r="F1632" s="3">
        <v>432000</v>
      </c>
      <c r="G1632" s="9"/>
    </row>
    <row r="1633" spans="1:7" ht="31" x14ac:dyDescent="0.35">
      <c r="A1633" s="4">
        <v>20</v>
      </c>
      <c r="B1633" s="4" t="s">
        <v>1436</v>
      </c>
      <c r="C1633" s="4" t="s">
        <v>1461</v>
      </c>
      <c r="D1633" s="4" t="s">
        <v>106</v>
      </c>
      <c r="E1633" s="4" t="s">
        <v>1461</v>
      </c>
      <c r="F1633" s="3">
        <v>800000</v>
      </c>
      <c r="G1633" s="9"/>
    </row>
    <row r="1634" spans="1:7" ht="31" x14ac:dyDescent="0.35">
      <c r="A1634" s="4">
        <v>21</v>
      </c>
      <c r="B1634" s="4" t="s">
        <v>1448</v>
      </c>
      <c r="C1634" s="4" t="s">
        <v>1455</v>
      </c>
      <c r="D1634" s="4" t="s">
        <v>106</v>
      </c>
      <c r="E1634" s="4" t="s">
        <v>1455</v>
      </c>
      <c r="F1634" s="3">
        <v>1500000</v>
      </c>
      <c r="G1634" s="9"/>
    </row>
    <row r="1635" spans="1:7" ht="31" x14ac:dyDescent="0.35">
      <c r="A1635" s="4">
        <v>22</v>
      </c>
      <c r="B1635" s="4" t="s">
        <v>1462</v>
      </c>
      <c r="C1635" s="4" t="s">
        <v>1463</v>
      </c>
      <c r="D1635" s="4" t="s">
        <v>106</v>
      </c>
      <c r="E1635" s="4" t="s">
        <v>1463</v>
      </c>
      <c r="F1635" s="3">
        <v>11302000</v>
      </c>
      <c r="G1635" s="9"/>
    </row>
    <row r="1636" spans="1:7" ht="31" x14ac:dyDescent="0.35">
      <c r="A1636" s="4">
        <v>23</v>
      </c>
      <c r="B1636" s="2" t="s">
        <v>457</v>
      </c>
      <c r="C1636" s="4" t="s">
        <v>1464</v>
      </c>
      <c r="D1636" s="4" t="s">
        <v>497</v>
      </c>
      <c r="E1636" s="4" t="s">
        <v>1464</v>
      </c>
      <c r="F1636" s="3">
        <v>165000</v>
      </c>
      <c r="G1636" s="9"/>
    </row>
    <row r="1637" spans="1:7" ht="31" x14ac:dyDescent="0.35">
      <c r="A1637" s="4">
        <v>24</v>
      </c>
      <c r="B1637" s="2" t="s">
        <v>457</v>
      </c>
      <c r="C1637" s="4" t="s">
        <v>525</v>
      </c>
      <c r="D1637" s="4" t="s">
        <v>497</v>
      </c>
      <c r="E1637" s="4" t="s">
        <v>525</v>
      </c>
      <c r="F1637" s="3">
        <v>14317152.539999999</v>
      </c>
      <c r="G1637" s="9"/>
    </row>
    <row r="1638" spans="1:7" ht="31" x14ac:dyDescent="0.35">
      <c r="A1638" s="4">
        <v>25</v>
      </c>
      <c r="B1638" s="2" t="s">
        <v>457</v>
      </c>
      <c r="C1638" s="4" t="s">
        <v>1465</v>
      </c>
      <c r="D1638" s="4" t="s">
        <v>497</v>
      </c>
      <c r="E1638" s="4" t="s">
        <v>1465</v>
      </c>
      <c r="F1638" s="3">
        <v>21000000</v>
      </c>
      <c r="G1638" s="9"/>
    </row>
    <row r="1639" spans="1:7" ht="31" x14ac:dyDescent="0.35">
      <c r="A1639" s="4">
        <v>26</v>
      </c>
      <c r="B1639" s="2" t="s">
        <v>457</v>
      </c>
      <c r="C1639" s="4" t="s">
        <v>1092</v>
      </c>
      <c r="D1639" s="4" t="s">
        <v>497</v>
      </c>
      <c r="E1639" s="4" t="s">
        <v>1092</v>
      </c>
      <c r="F1639" s="3">
        <v>612340</v>
      </c>
      <c r="G1639" s="9"/>
    </row>
    <row r="1640" spans="1:7" ht="31" x14ac:dyDescent="0.35">
      <c r="A1640" s="4">
        <v>27</v>
      </c>
      <c r="B1640" s="2" t="s">
        <v>457</v>
      </c>
      <c r="C1640" s="4" t="s">
        <v>1466</v>
      </c>
      <c r="D1640" s="4" t="s">
        <v>497</v>
      </c>
      <c r="E1640" s="4" t="s">
        <v>1466</v>
      </c>
      <c r="F1640" s="3">
        <v>700000</v>
      </c>
      <c r="G1640" s="9"/>
    </row>
    <row r="1641" spans="1:7" ht="31" x14ac:dyDescent="0.35">
      <c r="A1641" s="4">
        <v>28</v>
      </c>
      <c r="B1641" s="2" t="s">
        <v>457</v>
      </c>
      <c r="C1641" s="4" t="s">
        <v>1464</v>
      </c>
      <c r="D1641" s="4" t="s">
        <v>497</v>
      </c>
      <c r="E1641" s="4" t="s">
        <v>1464</v>
      </c>
      <c r="F1641" s="3">
        <v>6000000</v>
      </c>
      <c r="G1641" s="9"/>
    </row>
    <row r="1642" spans="1:7" ht="31" x14ac:dyDescent="0.35">
      <c r="A1642" s="4">
        <v>29</v>
      </c>
      <c r="B1642" s="2" t="s">
        <v>457</v>
      </c>
      <c r="C1642" s="4" t="s">
        <v>1092</v>
      </c>
      <c r="D1642" s="4" t="s">
        <v>497</v>
      </c>
      <c r="E1642" s="4" t="s">
        <v>1092</v>
      </c>
      <c r="F1642" s="3">
        <v>3876500</v>
      </c>
      <c r="G1642" s="9"/>
    </row>
    <row r="1643" spans="1:7" ht="31" x14ac:dyDescent="0.35">
      <c r="A1643" s="4">
        <v>30</v>
      </c>
      <c r="B1643" s="2" t="s">
        <v>457</v>
      </c>
      <c r="C1643" s="4" t="s">
        <v>536</v>
      </c>
      <c r="D1643" s="4" t="s">
        <v>497</v>
      </c>
      <c r="E1643" s="4" t="s">
        <v>536</v>
      </c>
      <c r="F1643" s="3">
        <v>30337734.559999999</v>
      </c>
      <c r="G1643" s="9"/>
    </row>
    <row r="1644" spans="1:7" ht="31" x14ac:dyDescent="0.35">
      <c r="A1644" s="4">
        <v>31</v>
      </c>
      <c r="B1644" s="2" t="s">
        <v>457</v>
      </c>
      <c r="C1644" s="4" t="s">
        <v>1465</v>
      </c>
      <c r="D1644" s="4" t="s">
        <v>497</v>
      </c>
      <c r="E1644" s="4" t="s">
        <v>1465</v>
      </c>
      <c r="F1644" s="3">
        <v>13530000</v>
      </c>
      <c r="G1644" s="9"/>
    </row>
    <row r="1645" spans="1:7" ht="31" x14ac:dyDescent="0.35">
      <c r="A1645" s="4">
        <v>32</v>
      </c>
      <c r="B1645" s="2" t="s">
        <v>457</v>
      </c>
      <c r="C1645" s="4" t="s">
        <v>1467</v>
      </c>
      <c r="D1645" s="4" t="s">
        <v>497</v>
      </c>
      <c r="E1645" s="4" t="s">
        <v>1467</v>
      </c>
      <c r="F1645" s="3">
        <v>26460000</v>
      </c>
      <c r="G1645" s="9"/>
    </row>
    <row r="1646" spans="1:7" ht="31" x14ac:dyDescent="0.35">
      <c r="A1646" s="4">
        <v>33</v>
      </c>
      <c r="B1646" s="2" t="s">
        <v>457</v>
      </c>
      <c r="C1646" s="4" t="s">
        <v>1468</v>
      </c>
      <c r="D1646" s="4" t="s">
        <v>497</v>
      </c>
      <c r="E1646" s="4" t="s">
        <v>1468</v>
      </c>
      <c r="F1646" s="3">
        <v>19970000</v>
      </c>
      <c r="G1646" s="9"/>
    </row>
    <row r="1647" spans="1:7" ht="31" x14ac:dyDescent="0.35">
      <c r="A1647" s="4">
        <v>34</v>
      </c>
      <c r="B1647" s="2" t="s">
        <v>457</v>
      </c>
      <c r="C1647" s="4" t="s">
        <v>1469</v>
      </c>
      <c r="D1647" s="4" t="s">
        <v>497</v>
      </c>
      <c r="E1647" s="4" t="s">
        <v>1469</v>
      </c>
      <c r="F1647" s="3">
        <v>1000000</v>
      </c>
      <c r="G1647" s="9"/>
    </row>
    <row r="1648" spans="1:7" ht="31" x14ac:dyDescent="0.35">
      <c r="A1648" s="4">
        <v>35</v>
      </c>
      <c r="B1648" s="2" t="s">
        <v>457</v>
      </c>
      <c r="C1648" s="4" t="s">
        <v>1464</v>
      </c>
      <c r="D1648" s="4" t="s">
        <v>497</v>
      </c>
      <c r="E1648" s="4" t="s">
        <v>1464</v>
      </c>
      <c r="F1648" s="3">
        <v>1350000</v>
      </c>
      <c r="G1648" s="9"/>
    </row>
    <row r="1649" spans="1:7" ht="31" x14ac:dyDescent="0.35">
      <c r="A1649" s="4">
        <v>36</v>
      </c>
      <c r="B1649" s="2" t="s">
        <v>457</v>
      </c>
      <c r="C1649" s="4" t="s">
        <v>1464</v>
      </c>
      <c r="D1649" s="4" t="s">
        <v>497</v>
      </c>
      <c r="E1649" s="4" t="s">
        <v>1464</v>
      </c>
      <c r="F1649" s="3">
        <v>13575000</v>
      </c>
      <c r="G1649" s="9"/>
    </row>
    <row r="1650" spans="1:7" ht="31" x14ac:dyDescent="0.35">
      <c r="A1650" s="4">
        <v>37</v>
      </c>
      <c r="B1650" s="2" t="s">
        <v>457</v>
      </c>
      <c r="C1650" s="4" t="s">
        <v>1464</v>
      </c>
      <c r="D1650" s="4" t="s">
        <v>497</v>
      </c>
      <c r="E1650" s="4" t="s">
        <v>1464</v>
      </c>
      <c r="F1650" s="3">
        <v>3605000</v>
      </c>
      <c r="G1650" s="9"/>
    </row>
    <row r="1651" spans="1:7" ht="31" x14ac:dyDescent="0.35">
      <c r="A1651" s="4">
        <v>38</v>
      </c>
      <c r="B1651" s="2" t="s">
        <v>457</v>
      </c>
      <c r="C1651" s="4" t="s">
        <v>1092</v>
      </c>
      <c r="D1651" s="4" t="s">
        <v>497</v>
      </c>
      <c r="E1651" s="4" t="s">
        <v>1092</v>
      </c>
      <c r="F1651" s="3">
        <v>875000</v>
      </c>
      <c r="G1651" s="9"/>
    </row>
    <row r="1652" spans="1:7" ht="31" x14ac:dyDescent="0.35">
      <c r="A1652" s="4">
        <v>39</v>
      </c>
      <c r="B1652" s="2" t="s">
        <v>457</v>
      </c>
      <c r="C1652" s="4" t="s">
        <v>1092</v>
      </c>
      <c r="D1652" s="4" t="s">
        <v>497</v>
      </c>
      <c r="E1652" s="4" t="s">
        <v>1092</v>
      </c>
      <c r="F1652" s="3">
        <v>5179000</v>
      </c>
      <c r="G1652" s="9"/>
    </row>
    <row r="1653" spans="1:7" ht="31" x14ac:dyDescent="0.35">
      <c r="A1653" s="4">
        <v>40</v>
      </c>
      <c r="B1653" s="2" t="s">
        <v>457</v>
      </c>
      <c r="C1653" s="4" t="s">
        <v>1092</v>
      </c>
      <c r="D1653" s="4" t="s">
        <v>497</v>
      </c>
      <c r="E1653" s="4" t="s">
        <v>1092</v>
      </c>
      <c r="F1653" s="3">
        <v>619000</v>
      </c>
      <c r="G1653" s="9"/>
    </row>
    <row r="1654" spans="1:7" ht="31" x14ac:dyDescent="0.35">
      <c r="A1654" s="4">
        <v>41</v>
      </c>
      <c r="B1654" s="2" t="s">
        <v>457</v>
      </c>
      <c r="C1654" s="4" t="s">
        <v>1092</v>
      </c>
      <c r="D1654" s="4" t="s">
        <v>497</v>
      </c>
      <c r="E1654" s="4" t="s">
        <v>1092</v>
      </c>
      <c r="F1654" s="3">
        <v>1864000</v>
      </c>
      <c r="G1654" s="9"/>
    </row>
    <row r="1655" spans="1:7" ht="31" x14ac:dyDescent="0.35">
      <c r="A1655" s="4">
        <v>42</v>
      </c>
      <c r="B1655" s="2" t="s">
        <v>457</v>
      </c>
      <c r="C1655" s="4" t="s">
        <v>1092</v>
      </c>
      <c r="D1655" s="4" t="s">
        <v>497</v>
      </c>
      <c r="E1655" s="4" t="s">
        <v>1092</v>
      </c>
      <c r="F1655" s="3">
        <v>353000</v>
      </c>
      <c r="G1655" s="9"/>
    </row>
    <row r="1656" spans="1:7" ht="31" x14ac:dyDescent="0.35">
      <c r="A1656" s="4">
        <v>43</v>
      </c>
      <c r="B1656" s="4" t="s">
        <v>457</v>
      </c>
      <c r="C1656" s="4" t="s">
        <v>1470</v>
      </c>
      <c r="D1656" s="4" t="s">
        <v>497</v>
      </c>
      <c r="E1656" s="4" t="s">
        <v>1470</v>
      </c>
      <c r="F1656" s="3">
        <v>33145000</v>
      </c>
      <c r="G1656" s="9"/>
    </row>
    <row r="1657" spans="1:7" ht="31" x14ac:dyDescent="0.35">
      <c r="A1657" s="4">
        <v>44</v>
      </c>
      <c r="B1657" s="4" t="s">
        <v>457</v>
      </c>
      <c r="C1657" s="4" t="s">
        <v>1470</v>
      </c>
      <c r="D1657" s="4" t="s">
        <v>497</v>
      </c>
      <c r="E1657" s="4" t="s">
        <v>1470</v>
      </c>
      <c r="F1657" s="3">
        <v>34537000</v>
      </c>
      <c r="G1657" s="9"/>
    </row>
    <row r="1658" spans="1:7" ht="31" x14ac:dyDescent="0.35">
      <c r="A1658" s="4">
        <v>45</v>
      </c>
      <c r="B1658" s="4" t="s">
        <v>457</v>
      </c>
      <c r="C1658" s="4" t="s">
        <v>447</v>
      </c>
      <c r="D1658" s="4" t="s">
        <v>497</v>
      </c>
      <c r="E1658" s="4" t="s">
        <v>447</v>
      </c>
      <c r="F1658" s="3">
        <v>13345000</v>
      </c>
      <c r="G1658" s="9"/>
    </row>
    <row r="1659" spans="1:7" ht="31" x14ac:dyDescent="0.35">
      <c r="A1659" s="4">
        <v>46</v>
      </c>
      <c r="B1659" s="4" t="s">
        <v>457</v>
      </c>
      <c r="C1659" s="4" t="s">
        <v>1471</v>
      </c>
      <c r="D1659" s="4" t="s">
        <v>497</v>
      </c>
      <c r="E1659" s="4" t="s">
        <v>1471</v>
      </c>
      <c r="F1659" s="3">
        <v>6040000</v>
      </c>
      <c r="G1659" s="9"/>
    </row>
    <row r="1660" spans="1:7" ht="31" x14ac:dyDescent="0.35">
      <c r="A1660" s="4">
        <v>47</v>
      </c>
      <c r="B1660" s="4" t="s">
        <v>457</v>
      </c>
      <c r="C1660" s="4" t="s">
        <v>1471</v>
      </c>
      <c r="D1660" s="4" t="s">
        <v>497</v>
      </c>
      <c r="E1660" s="4" t="s">
        <v>1471</v>
      </c>
      <c r="F1660" s="3">
        <v>1850000</v>
      </c>
      <c r="G1660" s="9"/>
    </row>
    <row r="1661" spans="1:7" ht="31" x14ac:dyDescent="0.35">
      <c r="A1661" s="4">
        <v>48</v>
      </c>
      <c r="B1661" s="4" t="s">
        <v>457</v>
      </c>
      <c r="C1661" s="4" t="s">
        <v>1472</v>
      </c>
      <c r="D1661" s="4" t="s">
        <v>497</v>
      </c>
      <c r="E1661" s="4" t="s">
        <v>1472</v>
      </c>
      <c r="F1661" s="3">
        <v>8598500</v>
      </c>
      <c r="G1661" s="9"/>
    </row>
    <row r="1662" spans="1:7" ht="31" x14ac:dyDescent="0.35">
      <c r="A1662" s="4">
        <v>49</v>
      </c>
      <c r="B1662" s="4" t="s">
        <v>457</v>
      </c>
      <c r="C1662" s="4" t="s">
        <v>1470</v>
      </c>
      <c r="D1662" s="4" t="s">
        <v>497</v>
      </c>
      <c r="E1662" s="4" t="s">
        <v>1470</v>
      </c>
      <c r="F1662" s="3">
        <v>54849780</v>
      </c>
      <c r="G1662" s="9"/>
    </row>
    <row r="1663" spans="1:7" ht="31" x14ac:dyDescent="0.35">
      <c r="A1663" s="4">
        <v>50</v>
      </c>
      <c r="B1663" s="4" t="s">
        <v>457</v>
      </c>
      <c r="C1663" s="4" t="s">
        <v>1470</v>
      </c>
      <c r="D1663" s="4" t="s">
        <v>497</v>
      </c>
      <c r="E1663" s="4" t="s">
        <v>1470</v>
      </c>
      <c r="F1663" s="3">
        <v>46457000</v>
      </c>
      <c r="G1663" s="9"/>
    </row>
    <row r="1664" spans="1:7" ht="31" x14ac:dyDescent="0.35">
      <c r="A1664" s="4">
        <v>51</v>
      </c>
      <c r="B1664" s="4" t="s">
        <v>457</v>
      </c>
      <c r="C1664" s="4" t="s">
        <v>1470</v>
      </c>
      <c r="D1664" s="4" t="s">
        <v>497</v>
      </c>
      <c r="E1664" s="4" t="s">
        <v>1470</v>
      </c>
      <c r="F1664" s="3">
        <v>11864000</v>
      </c>
      <c r="G1664" s="9"/>
    </row>
    <row r="1665" spans="1:7" ht="31" x14ac:dyDescent="0.35">
      <c r="A1665" s="4">
        <v>52</v>
      </c>
      <c r="B1665" s="4" t="s">
        <v>457</v>
      </c>
      <c r="C1665" s="4" t="s">
        <v>1471</v>
      </c>
      <c r="D1665" s="4" t="s">
        <v>497</v>
      </c>
      <c r="E1665" s="4" t="s">
        <v>1471</v>
      </c>
      <c r="F1665" s="3">
        <v>2115000</v>
      </c>
      <c r="G1665" s="9"/>
    </row>
    <row r="1666" spans="1:7" ht="31" x14ac:dyDescent="0.35">
      <c r="A1666" s="4">
        <v>53</v>
      </c>
      <c r="B1666" s="4" t="s">
        <v>457</v>
      </c>
      <c r="C1666" s="4" t="s">
        <v>1472</v>
      </c>
      <c r="D1666" s="4" t="s">
        <v>497</v>
      </c>
      <c r="E1666" s="4" t="s">
        <v>1472</v>
      </c>
      <c r="F1666" s="3">
        <v>1238482</v>
      </c>
      <c r="G1666" s="9"/>
    </row>
    <row r="1667" spans="1:7" ht="31" x14ac:dyDescent="0.35">
      <c r="A1667" s="4">
        <v>54</v>
      </c>
      <c r="B1667" s="4" t="s">
        <v>457</v>
      </c>
      <c r="C1667" s="4" t="s">
        <v>1458</v>
      </c>
      <c r="D1667" s="4" t="s">
        <v>497</v>
      </c>
      <c r="E1667" s="4" t="s">
        <v>1458</v>
      </c>
      <c r="F1667" s="3">
        <v>6800000</v>
      </c>
      <c r="G1667" s="9"/>
    </row>
    <row r="1668" spans="1:7" ht="31" x14ac:dyDescent="0.35">
      <c r="A1668" s="4">
        <v>55</v>
      </c>
      <c r="B1668" s="4" t="s">
        <v>457</v>
      </c>
      <c r="C1668" s="4" t="s">
        <v>1472</v>
      </c>
      <c r="D1668" s="4" t="s">
        <v>497</v>
      </c>
      <c r="E1668" s="4" t="s">
        <v>1472</v>
      </c>
      <c r="F1668" s="3">
        <v>14295680</v>
      </c>
      <c r="G1668" s="9"/>
    </row>
    <row r="1669" spans="1:7" ht="31" x14ac:dyDescent="0.35">
      <c r="A1669" s="4">
        <v>56</v>
      </c>
      <c r="B1669" s="4" t="s">
        <v>457</v>
      </c>
      <c r="C1669" s="4" t="s">
        <v>1472</v>
      </c>
      <c r="D1669" s="4" t="s">
        <v>497</v>
      </c>
      <c r="E1669" s="4" t="s">
        <v>1472</v>
      </c>
      <c r="F1669" s="3">
        <v>8096000</v>
      </c>
      <c r="G1669" s="9"/>
    </row>
    <row r="1670" spans="1:7" ht="31" x14ac:dyDescent="0.35">
      <c r="A1670" s="4">
        <v>57</v>
      </c>
      <c r="B1670" s="4" t="s">
        <v>457</v>
      </c>
      <c r="C1670" s="4" t="s">
        <v>1472</v>
      </c>
      <c r="D1670" s="4" t="s">
        <v>497</v>
      </c>
      <c r="E1670" s="4" t="s">
        <v>1472</v>
      </c>
      <c r="F1670" s="3">
        <v>2645000</v>
      </c>
      <c r="G1670" s="9"/>
    </row>
    <row r="1671" spans="1:7" ht="31" x14ac:dyDescent="0.35">
      <c r="A1671" s="4">
        <v>58</v>
      </c>
      <c r="B1671" s="4" t="s">
        <v>457</v>
      </c>
      <c r="C1671" s="4" t="s">
        <v>1472</v>
      </c>
      <c r="D1671" s="4" t="s">
        <v>497</v>
      </c>
      <c r="E1671" s="4" t="s">
        <v>1472</v>
      </c>
      <c r="F1671" s="3">
        <v>5696500</v>
      </c>
      <c r="G1671" s="9"/>
    </row>
    <row r="1672" spans="1:7" ht="31" x14ac:dyDescent="0.35">
      <c r="A1672" s="4">
        <v>59</v>
      </c>
      <c r="B1672" s="4" t="s">
        <v>457</v>
      </c>
      <c r="C1672" s="4" t="s">
        <v>1458</v>
      </c>
      <c r="D1672" s="4" t="s">
        <v>497</v>
      </c>
      <c r="E1672" s="4" t="s">
        <v>1458</v>
      </c>
      <c r="F1672" s="3">
        <v>2616500</v>
      </c>
      <c r="G1672" s="9"/>
    </row>
    <row r="1673" spans="1:7" ht="31" x14ac:dyDescent="0.35">
      <c r="A1673" s="4">
        <v>60</v>
      </c>
      <c r="B1673" s="4" t="s">
        <v>457</v>
      </c>
      <c r="C1673" s="4" t="s">
        <v>1471</v>
      </c>
      <c r="D1673" s="4" t="s">
        <v>497</v>
      </c>
      <c r="E1673" s="4" t="s">
        <v>1471</v>
      </c>
      <c r="F1673" s="3">
        <v>5410000</v>
      </c>
      <c r="G1673" s="9"/>
    </row>
    <row r="1674" spans="1:7" ht="31" x14ac:dyDescent="0.35">
      <c r="A1674" s="4">
        <v>61</v>
      </c>
      <c r="B1674" s="4" t="s">
        <v>457</v>
      </c>
      <c r="C1674" s="4" t="s">
        <v>1471</v>
      </c>
      <c r="D1674" s="4" t="s">
        <v>497</v>
      </c>
      <c r="E1674" s="4" t="s">
        <v>1471</v>
      </c>
      <c r="F1674" s="3">
        <v>6282000</v>
      </c>
      <c r="G1674" s="9"/>
    </row>
    <row r="1675" spans="1:7" ht="31" x14ac:dyDescent="0.35">
      <c r="A1675" s="4">
        <v>62</v>
      </c>
      <c r="B1675" s="4" t="s">
        <v>457</v>
      </c>
      <c r="C1675" s="4" t="s">
        <v>1471</v>
      </c>
      <c r="D1675" s="4" t="s">
        <v>497</v>
      </c>
      <c r="E1675" s="4" t="s">
        <v>1471</v>
      </c>
      <c r="F1675" s="3">
        <v>3244000</v>
      </c>
      <c r="G1675" s="9"/>
    </row>
    <row r="1676" spans="1:7" ht="31" x14ac:dyDescent="0.35">
      <c r="A1676" s="4">
        <v>63</v>
      </c>
      <c r="B1676" s="4" t="s">
        <v>457</v>
      </c>
      <c r="C1676" s="4" t="s">
        <v>1471</v>
      </c>
      <c r="D1676" s="4" t="s">
        <v>497</v>
      </c>
      <c r="E1676" s="4" t="s">
        <v>1471</v>
      </c>
      <c r="F1676" s="3">
        <v>10045000</v>
      </c>
      <c r="G1676" s="9"/>
    </row>
    <row r="1677" spans="1:7" ht="31" x14ac:dyDescent="0.35">
      <c r="A1677" s="4">
        <v>64</v>
      </c>
      <c r="B1677" s="4" t="s">
        <v>457</v>
      </c>
      <c r="C1677" s="4" t="s">
        <v>1472</v>
      </c>
      <c r="D1677" s="4" t="s">
        <v>497</v>
      </c>
      <c r="E1677" s="4" t="s">
        <v>1472</v>
      </c>
      <c r="F1677" s="3">
        <v>5265500</v>
      </c>
      <c r="G1677" s="9"/>
    </row>
    <row r="1678" spans="1:7" ht="31" x14ac:dyDescent="0.35">
      <c r="A1678" s="4">
        <v>65</v>
      </c>
      <c r="B1678" s="4" t="s">
        <v>457</v>
      </c>
      <c r="C1678" s="4" t="s">
        <v>1472</v>
      </c>
      <c r="D1678" s="4" t="s">
        <v>497</v>
      </c>
      <c r="E1678" s="4" t="s">
        <v>1472</v>
      </c>
      <c r="F1678" s="3">
        <v>8096000</v>
      </c>
      <c r="G1678" s="9"/>
    </row>
    <row r="1679" spans="1:7" ht="31" x14ac:dyDescent="0.35">
      <c r="A1679" s="4">
        <v>66</v>
      </c>
      <c r="B1679" s="4" t="s">
        <v>457</v>
      </c>
      <c r="C1679" s="4" t="s">
        <v>1472</v>
      </c>
      <c r="D1679" s="4" t="s">
        <v>497</v>
      </c>
      <c r="E1679" s="4" t="s">
        <v>1472</v>
      </c>
      <c r="F1679" s="3">
        <v>13448000</v>
      </c>
      <c r="G1679" s="9"/>
    </row>
    <row r="1680" spans="1:7" s="34" customFormat="1" x14ac:dyDescent="0.35">
      <c r="A1680" s="382" t="s">
        <v>1674</v>
      </c>
      <c r="B1680" s="382"/>
      <c r="C1680" s="382"/>
      <c r="D1680" s="382"/>
      <c r="E1680" s="382"/>
      <c r="F1680" s="85">
        <f>SUM(F1614:F1679)</f>
        <v>734775739.10000002</v>
      </c>
      <c r="G1680" s="74"/>
    </row>
    <row r="1681" spans="1:7" ht="16.149999999999999" customHeight="1" x14ac:dyDescent="0.35">
      <c r="A1681" s="383" t="s">
        <v>1675</v>
      </c>
      <c r="B1681" s="383"/>
      <c r="C1681" s="383"/>
      <c r="D1681" s="383"/>
      <c r="E1681" s="383"/>
      <c r="F1681" s="113"/>
      <c r="G1681" s="60"/>
    </row>
    <row r="1682" spans="1:7" ht="46.5" x14ac:dyDescent="0.35">
      <c r="A1682" s="4">
        <v>1</v>
      </c>
      <c r="B1682" s="2" t="s">
        <v>1473</v>
      </c>
      <c r="C1682" s="4" t="s">
        <v>1474</v>
      </c>
      <c r="D1682" s="4" t="s">
        <v>106</v>
      </c>
      <c r="E1682" s="4" t="s">
        <v>1474</v>
      </c>
      <c r="F1682" s="3">
        <v>84408200</v>
      </c>
      <c r="G1682" s="9"/>
    </row>
    <row r="1683" spans="1:7" ht="31" x14ac:dyDescent="0.35">
      <c r="A1683" s="4">
        <v>2</v>
      </c>
      <c r="B1683" s="2" t="s">
        <v>1475</v>
      </c>
      <c r="C1683" s="4" t="s">
        <v>1476</v>
      </c>
      <c r="D1683" s="4" t="s">
        <v>106</v>
      </c>
      <c r="E1683" s="4" t="s">
        <v>1476</v>
      </c>
      <c r="F1683" s="75">
        <v>16000000</v>
      </c>
      <c r="G1683" s="9"/>
    </row>
    <row r="1684" spans="1:7" x14ac:dyDescent="0.35">
      <c r="A1684" s="379">
        <v>3</v>
      </c>
      <c r="B1684" s="392" t="s">
        <v>1477</v>
      </c>
      <c r="C1684" s="379" t="s">
        <v>1478</v>
      </c>
      <c r="D1684" s="379" t="s">
        <v>106</v>
      </c>
      <c r="E1684" s="379" t="s">
        <v>1478</v>
      </c>
      <c r="F1684" s="388">
        <v>168403408</v>
      </c>
      <c r="G1684" s="9"/>
    </row>
    <row r="1685" spans="1:7" x14ac:dyDescent="0.35">
      <c r="A1685" s="379"/>
      <c r="B1685" s="392"/>
      <c r="C1685" s="379"/>
      <c r="D1685" s="379"/>
      <c r="E1685" s="379"/>
      <c r="F1685" s="388"/>
      <c r="G1685" s="9"/>
    </row>
    <row r="1686" spans="1:7" x14ac:dyDescent="0.35">
      <c r="A1686" s="379">
        <v>4</v>
      </c>
      <c r="B1686" s="379" t="s">
        <v>1479</v>
      </c>
      <c r="C1686" s="379" t="s">
        <v>1480</v>
      </c>
      <c r="D1686" s="379" t="s">
        <v>106</v>
      </c>
      <c r="E1686" s="379" t="s">
        <v>1481</v>
      </c>
      <c r="F1686" s="388">
        <v>175585575</v>
      </c>
      <c r="G1686" s="9"/>
    </row>
    <row r="1687" spans="1:7" x14ac:dyDescent="0.35">
      <c r="A1687" s="379"/>
      <c r="B1687" s="379"/>
      <c r="C1687" s="379"/>
      <c r="D1687" s="379"/>
      <c r="E1687" s="379"/>
      <c r="F1687" s="388"/>
      <c r="G1687" s="9"/>
    </row>
    <row r="1688" spans="1:7" x14ac:dyDescent="0.35">
      <c r="A1688" s="379"/>
      <c r="B1688" s="379"/>
      <c r="C1688" s="379"/>
      <c r="D1688" s="379"/>
      <c r="E1688" s="379"/>
      <c r="F1688" s="388"/>
      <c r="G1688" s="9"/>
    </row>
    <row r="1689" spans="1:7" x14ac:dyDescent="0.35">
      <c r="A1689" s="379"/>
      <c r="B1689" s="379"/>
      <c r="C1689" s="379"/>
      <c r="D1689" s="379"/>
      <c r="E1689" s="379"/>
      <c r="F1689" s="388"/>
      <c r="G1689" s="9"/>
    </row>
    <row r="1690" spans="1:7" x14ac:dyDescent="0.35">
      <c r="A1690" s="379"/>
      <c r="B1690" s="379"/>
      <c r="C1690" s="379"/>
      <c r="D1690" s="379"/>
      <c r="E1690" s="379"/>
      <c r="F1690" s="388"/>
      <c r="G1690" s="9"/>
    </row>
    <row r="1691" spans="1:7" x14ac:dyDescent="0.35">
      <c r="A1691" s="379"/>
      <c r="B1691" s="379"/>
      <c r="C1691" s="379"/>
      <c r="D1691" s="379"/>
      <c r="E1691" s="379"/>
      <c r="F1691" s="388"/>
      <c r="G1691" s="9"/>
    </row>
    <row r="1692" spans="1:7" x14ac:dyDescent="0.35">
      <c r="A1692" s="379"/>
      <c r="B1692" s="379"/>
      <c r="C1692" s="379"/>
      <c r="D1692" s="379"/>
      <c r="E1692" s="379"/>
      <c r="F1692" s="388"/>
      <c r="G1692" s="9"/>
    </row>
    <row r="1693" spans="1:7" x14ac:dyDescent="0.35">
      <c r="A1693" s="379"/>
      <c r="B1693" s="379"/>
      <c r="C1693" s="379"/>
      <c r="D1693" s="379"/>
      <c r="E1693" s="379"/>
      <c r="F1693" s="388"/>
      <c r="G1693" s="9"/>
    </row>
    <row r="1694" spans="1:7" x14ac:dyDescent="0.35">
      <c r="A1694" s="379"/>
      <c r="B1694" s="379"/>
      <c r="C1694" s="379"/>
      <c r="D1694" s="379"/>
      <c r="E1694" s="379"/>
      <c r="F1694" s="388"/>
      <c r="G1694" s="9"/>
    </row>
    <row r="1695" spans="1:7" x14ac:dyDescent="0.35">
      <c r="A1695" s="379"/>
      <c r="B1695" s="379"/>
      <c r="C1695" s="379"/>
      <c r="D1695" s="379"/>
      <c r="E1695" s="379"/>
      <c r="F1695" s="388"/>
      <c r="G1695" s="9"/>
    </row>
    <row r="1696" spans="1:7" ht="46.5" x14ac:dyDescent="0.35">
      <c r="A1696" s="4">
        <v>5</v>
      </c>
      <c r="B1696" s="4" t="s">
        <v>1482</v>
      </c>
      <c r="C1696" s="4" t="s">
        <v>596</v>
      </c>
      <c r="D1696" s="4" t="s">
        <v>106</v>
      </c>
      <c r="E1696" s="4" t="s">
        <v>596</v>
      </c>
      <c r="F1696" s="3">
        <v>96000000</v>
      </c>
      <c r="G1696" s="9"/>
    </row>
    <row r="1697" spans="1:7" ht="46.5" x14ac:dyDescent="0.35">
      <c r="A1697" s="4">
        <v>6</v>
      </c>
      <c r="B1697" s="4" t="s">
        <v>1483</v>
      </c>
      <c r="C1697" s="4" t="s">
        <v>1484</v>
      </c>
      <c r="D1697" s="4" t="s">
        <v>106</v>
      </c>
      <c r="E1697" s="4" t="s">
        <v>1484</v>
      </c>
      <c r="F1697" s="3">
        <v>22518000</v>
      </c>
      <c r="G1697" s="9"/>
    </row>
    <row r="1698" spans="1:7" x14ac:dyDescent="0.35">
      <c r="A1698" s="379">
        <v>7</v>
      </c>
      <c r="B1698" s="379" t="s">
        <v>1479</v>
      </c>
      <c r="C1698" s="379" t="s">
        <v>1480</v>
      </c>
      <c r="D1698" s="379" t="s">
        <v>106</v>
      </c>
      <c r="E1698" s="379" t="s">
        <v>1480</v>
      </c>
      <c r="F1698" s="388">
        <v>16333000</v>
      </c>
      <c r="G1698" s="9"/>
    </row>
    <row r="1699" spans="1:7" x14ac:dyDescent="0.35">
      <c r="A1699" s="379"/>
      <c r="B1699" s="379"/>
      <c r="C1699" s="379"/>
      <c r="D1699" s="379"/>
      <c r="E1699" s="379"/>
      <c r="F1699" s="388"/>
      <c r="G1699" s="9"/>
    </row>
    <row r="1700" spans="1:7" ht="31" x14ac:dyDescent="0.35">
      <c r="A1700" s="9">
        <v>8</v>
      </c>
      <c r="B1700" s="10" t="s">
        <v>1485</v>
      </c>
      <c r="C1700" s="10" t="s">
        <v>1486</v>
      </c>
      <c r="D1700" s="10" t="s">
        <v>497</v>
      </c>
      <c r="E1700" s="10" t="s">
        <v>1486</v>
      </c>
      <c r="F1700" s="12">
        <v>24350000</v>
      </c>
      <c r="G1700" s="9"/>
    </row>
    <row r="1701" spans="1:7" ht="31" x14ac:dyDescent="0.35">
      <c r="A1701" s="9">
        <v>9</v>
      </c>
      <c r="B1701" s="10" t="s">
        <v>1485</v>
      </c>
      <c r="C1701" s="10" t="s">
        <v>1487</v>
      </c>
      <c r="D1701" s="10" t="s">
        <v>497</v>
      </c>
      <c r="E1701" s="10" t="s">
        <v>1487</v>
      </c>
      <c r="F1701" s="12">
        <v>3927040</v>
      </c>
      <c r="G1701" s="9"/>
    </row>
    <row r="1702" spans="1:7" ht="31" x14ac:dyDescent="0.35">
      <c r="A1702" s="9">
        <v>10</v>
      </c>
      <c r="B1702" s="10" t="s">
        <v>1485</v>
      </c>
      <c r="C1702" s="10" t="s">
        <v>1488</v>
      </c>
      <c r="D1702" s="10" t="s">
        <v>497</v>
      </c>
      <c r="E1702" s="10" t="s">
        <v>1488</v>
      </c>
      <c r="F1702" s="12">
        <v>15000000</v>
      </c>
      <c r="G1702" s="9"/>
    </row>
    <row r="1703" spans="1:7" ht="31" x14ac:dyDescent="0.35">
      <c r="A1703" s="9">
        <v>11</v>
      </c>
      <c r="B1703" s="10" t="s">
        <v>1485</v>
      </c>
      <c r="C1703" s="10" t="s">
        <v>1489</v>
      </c>
      <c r="D1703" s="10" t="s">
        <v>497</v>
      </c>
      <c r="E1703" s="10" t="s">
        <v>1489</v>
      </c>
      <c r="F1703" s="12">
        <v>4800000</v>
      </c>
      <c r="G1703" s="9"/>
    </row>
    <row r="1704" spans="1:7" ht="31" x14ac:dyDescent="0.35">
      <c r="A1704" s="9">
        <v>12</v>
      </c>
      <c r="B1704" s="10" t="s">
        <v>1485</v>
      </c>
      <c r="C1704" s="10" t="s">
        <v>1490</v>
      </c>
      <c r="D1704" s="10" t="s">
        <v>497</v>
      </c>
      <c r="E1704" s="10" t="s">
        <v>1490</v>
      </c>
      <c r="F1704" s="12">
        <v>33950000</v>
      </c>
      <c r="G1704" s="9"/>
    </row>
    <row r="1705" spans="1:7" ht="31" x14ac:dyDescent="0.35">
      <c r="A1705" s="9">
        <v>13</v>
      </c>
      <c r="B1705" s="10" t="s">
        <v>1485</v>
      </c>
      <c r="C1705" s="10" t="s">
        <v>1491</v>
      </c>
      <c r="D1705" s="10" t="s">
        <v>497</v>
      </c>
      <c r="E1705" s="10" t="s">
        <v>1491</v>
      </c>
      <c r="F1705" s="12">
        <v>4000000</v>
      </c>
      <c r="G1705" s="9"/>
    </row>
    <row r="1706" spans="1:7" ht="31" x14ac:dyDescent="0.35">
      <c r="A1706" s="9">
        <v>14</v>
      </c>
      <c r="B1706" s="10" t="s">
        <v>1485</v>
      </c>
      <c r="C1706" s="10" t="s">
        <v>1491</v>
      </c>
      <c r="D1706" s="10" t="s">
        <v>497</v>
      </c>
      <c r="E1706" s="10" t="s">
        <v>1491</v>
      </c>
      <c r="F1706" s="12">
        <v>7240000</v>
      </c>
      <c r="G1706" s="9"/>
    </row>
    <row r="1707" spans="1:7" ht="31" x14ac:dyDescent="0.35">
      <c r="A1707" s="9">
        <v>15</v>
      </c>
      <c r="B1707" s="10" t="s">
        <v>1485</v>
      </c>
      <c r="C1707" s="10" t="s">
        <v>1492</v>
      </c>
      <c r="D1707" s="10" t="s">
        <v>497</v>
      </c>
      <c r="E1707" s="10" t="s">
        <v>1492</v>
      </c>
      <c r="F1707" s="12">
        <v>630000</v>
      </c>
      <c r="G1707" s="9"/>
    </row>
    <row r="1708" spans="1:7" ht="31" x14ac:dyDescent="0.35">
      <c r="A1708" s="9">
        <v>16</v>
      </c>
      <c r="B1708" s="10" t="s">
        <v>1485</v>
      </c>
      <c r="C1708" s="10" t="s">
        <v>1491</v>
      </c>
      <c r="D1708" s="10" t="s">
        <v>497</v>
      </c>
      <c r="E1708" s="10" t="s">
        <v>1491</v>
      </c>
      <c r="F1708" s="12">
        <v>42712000</v>
      </c>
      <c r="G1708" s="9"/>
    </row>
    <row r="1709" spans="1:7" s="34" customFormat="1" x14ac:dyDescent="0.35">
      <c r="A1709" s="382" t="s">
        <v>1676</v>
      </c>
      <c r="B1709" s="382"/>
      <c r="C1709" s="382"/>
      <c r="D1709" s="382"/>
      <c r="E1709" s="382"/>
      <c r="F1709" s="85">
        <f>SUM(F1682:F1708)</f>
        <v>715857223</v>
      </c>
      <c r="G1709" s="74"/>
    </row>
    <row r="1710" spans="1:7" x14ac:dyDescent="0.35">
      <c r="A1710" s="385" t="s">
        <v>1677</v>
      </c>
      <c r="B1710" s="385"/>
      <c r="C1710" s="385"/>
      <c r="D1710" s="385"/>
      <c r="E1710" s="385"/>
      <c r="F1710" s="1"/>
      <c r="G1710" s="60"/>
    </row>
    <row r="1711" spans="1:7" ht="62" x14ac:dyDescent="0.35">
      <c r="A1711" s="4">
        <v>1</v>
      </c>
      <c r="B1711" s="4" t="s">
        <v>627</v>
      </c>
      <c r="C1711" s="4" t="s">
        <v>628</v>
      </c>
      <c r="D1711" s="4" t="s">
        <v>453</v>
      </c>
      <c r="E1711" s="4" t="s">
        <v>628</v>
      </c>
      <c r="F1711" s="72">
        <v>645000</v>
      </c>
      <c r="G1711" s="9"/>
    </row>
    <row r="1712" spans="1:7" ht="62" x14ac:dyDescent="0.35">
      <c r="A1712" s="4">
        <v>2</v>
      </c>
      <c r="B1712" s="4" t="s">
        <v>627</v>
      </c>
      <c r="C1712" s="4" t="s">
        <v>628</v>
      </c>
      <c r="D1712" s="4" t="s">
        <v>453</v>
      </c>
      <c r="E1712" s="4" t="s">
        <v>628</v>
      </c>
      <c r="F1712" s="3">
        <v>1985000</v>
      </c>
      <c r="G1712" s="9"/>
    </row>
    <row r="1713" spans="1:7" ht="62" x14ac:dyDescent="0.35">
      <c r="A1713" s="4">
        <v>3</v>
      </c>
      <c r="B1713" s="4" t="s">
        <v>627</v>
      </c>
      <c r="C1713" s="4" t="s">
        <v>628</v>
      </c>
      <c r="D1713" s="4" t="s">
        <v>453</v>
      </c>
      <c r="E1713" s="4" t="s">
        <v>628</v>
      </c>
      <c r="F1713" s="3">
        <v>915000</v>
      </c>
      <c r="G1713" s="9"/>
    </row>
    <row r="1714" spans="1:7" ht="62" x14ac:dyDescent="0.35">
      <c r="A1714" s="4">
        <v>4</v>
      </c>
      <c r="B1714" s="4" t="s">
        <v>627</v>
      </c>
      <c r="C1714" s="4" t="s">
        <v>628</v>
      </c>
      <c r="D1714" s="4" t="s">
        <v>453</v>
      </c>
      <c r="E1714" s="4" t="s">
        <v>628</v>
      </c>
      <c r="F1714" s="3">
        <v>4100000</v>
      </c>
      <c r="G1714" s="9"/>
    </row>
    <row r="1715" spans="1:7" ht="31" x14ac:dyDescent="0.35">
      <c r="A1715" s="4">
        <v>5</v>
      </c>
      <c r="B1715" s="4" t="s">
        <v>629</v>
      </c>
      <c r="C1715" s="4" t="s">
        <v>630</v>
      </c>
      <c r="D1715" s="4" t="s">
        <v>453</v>
      </c>
      <c r="E1715" s="4" t="s">
        <v>630</v>
      </c>
      <c r="F1715" s="3">
        <v>1830000</v>
      </c>
      <c r="G1715" s="9"/>
    </row>
    <row r="1716" spans="1:7" ht="31" x14ac:dyDescent="0.35">
      <c r="A1716" s="4">
        <v>6</v>
      </c>
      <c r="B1716" s="4" t="s">
        <v>629</v>
      </c>
      <c r="C1716" s="4" t="s">
        <v>630</v>
      </c>
      <c r="D1716" s="4" t="s">
        <v>453</v>
      </c>
      <c r="E1716" s="4" t="s">
        <v>630</v>
      </c>
      <c r="F1716" s="3">
        <v>2300000</v>
      </c>
      <c r="G1716" s="9"/>
    </row>
    <row r="1717" spans="1:7" ht="31" x14ac:dyDescent="0.35">
      <c r="A1717" s="4"/>
      <c r="B1717" s="4" t="s">
        <v>631</v>
      </c>
      <c r="C1717" s="4" t="s">
        <v>632</v>
      </c>
      <c r="D1717" s="4" t="s">
        <v>453</v>
      </c>
      <c r="E1717" s="4" t="s">
        <v>632</v>
      </c>
      <c r="F1717" s="72">
        <v>6840000</v>
      </c>
      <c r="G1717" s="9"/>
    </row>
    <row r="1718" spans="1:7" ht="31" x14ac:dyDescent="0.35">
      <c r="A1718" s="4"/>
      <c r="B1718" s="4" t="s">
        <v>631</v>
      </c>
      <c r="C1718" s="4" t="s">
        <v>632</v>
      </c>
      <c r="D1718" s="4" t="s">
        <v>453</v>
      </c>
      <c r="E1718" s="4" t="s">
        <v>632</v>
      </c>
      <c r="F1718" s="72">
        <v>4000000</v>
      </c>
      <c r="G1718" s="9"/>
    </row>
    <row r="1719" spans="1:7" x14ac:dyDescent="0.35">
      <c r="A1719" s="379">
        <v>9</v>
      </c>
      <c r="B1719" s="379" t="s">
        <v>633</v>
      </c>
      <c r="C1719" s="379" t="s">
        <v>634</v>
      </c>
      <c r="D1719" s="379" t="s">
        <v>453</v>
      </c>
      <c r="E1719" s="379" t="s">
        <v>634</v>
      </c>
      <c r="F1719" s="387">
        <v>5000000</v>
      </c>
      <c r="G1719" s="9"/>
    </row>
    <row r="1720" spans="1:7" x14ac:dyDescent="0.35">
      <c r="A1720" s="379"/>
      <c r="B1720" s="379"/>
      <c r="C1720" s="379"/>
      <c r="D1720" s="379"/>
      <c r="E1720" s="379"/>
      <c r="F1720" s="387"/>
      <c r="G1720" s="9"/>
    </row>
    <row r="1721" spans="1:7" ht="31" x14ac:dyDescent="0.35">
      <c r="A1721" s="4">
        <v>10</v>
      </c>
      <c r="B1721" s="4" t="s">
        <v>633</v>
      </c>
      <c r="C1721" s="4" t="s">
        <v>634</v>
      </c>
      <c r="D1721" s="4" t="s">
        <v>453</v>
      </c>
      <c r="E1721" s="4" t="s">
        <v>634</v>
      </c>
      <c r="F1721" s="72">
        <v>2350000</v>
      </c>
      <c r="G1721" s="9"/>
    </row>
    <row r="1722" spans="1:7" ht="31" x14ac:dyDescent="0.35">
      <c r="A1722" s="4">
        <v>11</v>
      </c>
      <c r="B1722" s="4" t="s">
        <v>633</v>
      </c>
      <c r="C1722" s="4" t="s">
        <v>634</v>
      </c>
      <c r="D1722" s="4" t="s">
        <v>453</v>
      </c>
      <c r="E1722" s="4" t="s">
        <v>634</v>
      </c>
      <c r="F1722" s="3">
        <v>1265000</v>
      </c>
      <c r="G1722" s="9"/>
    </row>
    <row r="1723" spans="1:7" ht="31" x14ac:dyDescent="0.35">
      <c r="A1723" s="4">
        <v>12</v>
      </c>
      <c r="B1723" s="4" t="s">
        <v>635</v>
      </c>
      <c r="C1723" s="4" t="s">
        <v>636</v>
      </c>
      <c r="D1723" s="4" t="s">
        <v>453</v>
      </c>
      <c r="E1723" s="4" t="s">
        <v>636</v>
      </c>
      <c r="F1723" s="3">
        <v>1200000</v>
      </c>
      <c r="G1723" s="9"/>
    </row>
    <row r="1724" spans="1:7" ht="31" x14ac:dyDescent="0.35">
      <c r="A1724" s="4">
        <v>13</v>
      </c>
      <c r="B1724" s="4" t="s">
        <v>635</v>
      </c>
      <c r="C1724" s="4" t="s">
        <v>636</v>
      </c>
      <c r="D1724" s="4" t="s">
        <v>453</v>
      </c>
      <c r="E1724" s="4" t="s">
        <v>636</v>
      </c>
      <c r="F1724" s="3">
        <v>400000</v>
      </c>
      <c r="G1724" s="9"/>
    </row>
    <row r="1725" spans="1:7" ht="108.5" x14ac:dyDescent="0.35">
      <c r="A1725" s="4">
        <v>14</v>
      </c>
      <c r="B1725" s="4" t="s">
        <v>637</v>
      </c>
      <c r="C1725" s="4" t="s">
        <v>638</v>
      </c>
      <c r="D1725" s="4" t="s">
        <v>453</v>
      </c>
      <c r="E1725" s="4" t="s">
        <v>638</v>
      </c>
      <c r="F1725" s="72">
        <v>3915000</v>
      </c>
      <c r="G1725" s="9"/>
    </row>
    <row r="1726" spans="1:7" ht="31" x14ac:dyDescent="0.35">
      <c r="A1726" s="4">
        <v>15</v>
      </c>
      <c r="B1726" s="4" t="s">
        <v>639</v>
      </c>
      <c r="C1726" s="4" t="s">
        <v>640</v>
      </c>
      <c r="D1726" s="4" t="s">
        <v>453</v>
      </c>
      <c r="E1726" s="4" t="s">
        <v>640</v>
      </c>
      <c r="F1726" s="72">
        <v>2000000</v>
      </c>
      <c r="G1726" s="9"/>
    </row>
    <row r="1727" spans="1:7" ht="108.5" x14ac:dyDescent="0.35">
      <c r="A1727" s="4">
        <v>16</v>
      </c>
      <c r="B1727" s="4" t="s">
        <v>641</v>
      </c>
      <c r="C1727" s="4" t="s">
        <v>642</v>
      </c>
      <c r="D1727" s="4" t="s">
        <v>643</v>
      </c>
      <c r="E1727" s="4" t="s">
        <v>642</v>
      </c>
      <c r="F1727" s="72">
        <v>1500000</v>
      </c>
      <c r="G1727" s="9"/>
    </row>
    <row r="1728" spans="1:7" ht="108.5" x14ac:dyDescent="0.35">
      <c r="A1728" s="4">
        <v>17</v>
      </c>
      <c r="B1728" s="4" t="s">
        <v>641</v>
      </c>
      <c r="C1728" s="4" t="s">
        <v>642</v>
      </c>
      <c r="D1728" s="4" t="s">
        <v>643</v>
      </c>
      <c r="E1728" s="4" t="s">
        <v>642</v>
      </c>
      <c r="F1728" s="72">
        <v>6225000</v>
      </c>
      <c r="G1728" s="9"/>
    </row>
    <row r="1729" spans="1:7" ht="31" x14ac:dyDescent="0.35">
      <c r="A1729" s="4">
        <v>18</v>
      </c>
      <c r="B1729" s="4" t="s">
        <v>631</v>
      </c>
      <c r="C1729" s="4" t="s">
        <v>644</v>
      </c>
      <c r="D1729" s="4" t="s">
        <v>453</v>
      </c>
      <c r="E1729" s="4" t="s">
        <v>644</v>
      </c>
      <c r="F1729" s="72">
        <v>3000000</v>
      </c>
      <c r="G1729" s="9"/>
    </row>
    <row r="1730" spans="1:7" ht="31" x14ac:dyDescent="0.35">
      <c r="A1730" s="4">
        <v>19</v>
      </c>
      <c r="B1730" s="4" t="s">
        <v>631</v>
      </c>
      <c r="C1730" s="4" t="s">
        <v>644</v>
      </c>
      <c r="D1730" s="4" t="s">
        <v>453</v>
      </c>
      <c r="E1730" s="4" t="s">
        <v>644</v>
      </c>
      <c r="F1730" s="72">
        <v>3000000</v>
      </c>
      <c r="G1730" s="9"/>
    </row>
    <row r="1731" spans="1:7" ht="31" x14ac:dyDescent="0.35">
      <c r="A1731" s="4">
        <v>20</v>
      </c>
      <c r="B1731" s="4" t="s">
        <v>631</v>
      </c>
      <c r="C1731" s="4" t="s">
        <v>644</v>
      </c>
      <c r="D1731" s="4" t="s">
        <v>453</v>
      </c>
      <c r="E1731" s="4" t="s">
        <v>644</v>
      </c>
      <c r="F1731" s="72">
        <v>6660000</v>
      </c>
      <c r="G1731" s="9"/>
    </row>
    <row r="1732" spans="1:7" ht="46.5" x14ac:dyDescent="0.35">
      <c r="A1732" s="4">
        <v>21</v>
      </c>
      <c r="B1732" s="4" t="s">
        <v>645</v>
      </c>
      <c r="C1732" s="4" t="s">
        <v>646</v>
      </c>
      <c r="D1732" s="4" t="s">
        <v>453</v>
      </c>
      <c r="E1732" s="4" t="s">
        <v>646</v>
      </c>
      <c r="F1732" s="72">
        <v>2125925</v>
      </c>
      <c r="G1732" s="9"/>
    </row>
    <row r="1733" spans="1:7" ht="46.5" x14ac:dyDescent="0.35">
      <c r="A1733" s="4">
        <v>22</v>
      </c>
      <c r="B1733" s="4" t="s">
        <v>645</v>
      </c>
      <c r="C1733" s="4" t="s">
        <v>646</v>
      </c>
      <c r="D1733" s="4" t="s">
        <v>453</v>
      </c>
      <c r="E1733" s="4" t="s">
        <v>646</v>
      </c>
      <c r="F1733" s="72">
        <v>700000</v>
      </c>
      <c r="G1733" s="9"/>
    </row>
    <row r="1734" spans="1:7" ht="46.5" x14ac:dyDescent="0.35">
      <c r="A1734" s="4">
        <v>23</v>
      </c>
      <c r="B1734" s="4" t="s">
        <v>645</v>
      </c>
      <c r="C1734" s="4" t="s">
        <v>646</v>
      </c>
      <c r="D1734" s="4" t="s">
        <v>453</v>
      </c>
      <c r="E1734" s="4" t="s">
        <v>646</v>
      </c>
      <c r="F1734" s="72">
        <v>800000</v>
      </c>
      <c r="G1734" s="9"/>
    </row>
    <row r="1735" spans="1:7" ht="31" x14ac:dyDescent="0.35">
      <c r="A1735" s="4">
        <v>24</v>
      </c>
      <c r="B1735" s="4" t="s">
        <v>647</v>
      </c>
      <c r="C1735" s="4" t="s">
        <v>648</v>
      </c>
      <c r="D1735" s="4" t="s">
        <v>453</v>
      </c>
      <c r="E1735" s="4" t="s">
        <v>648</v>
      </c>
      <c r="F1735" s="72">
        <v>3101635</v>
      </c>
      <c r="G1735" s="9"/>
    </row>
    <row r="1736" spans="1:7" ht="31" x14ac:dyDescent="0.35">
      <c r="A1736" s="4">
        <v>25</v>
      </c>
      <c r="B1736" s="4" t="s">
        <v>647</v>
      </c>
      <c r="C1736" s="4" t="s">
        <v>648</v>
      </c>
      <c r="D1736" s="4" t="s">
        <v>453</v>
      </c>
      <c r="E1736" s="4" t="s">
        <v>648</v>
      </c>
      <c r="F1736" s="72">
        <v>3388440</v>
      </c>
      <c r="G1736" s="9"/>
    </row>
    <row r="1737" spans="1:7" ht="31" x14ac:dyDescent="0.35">
      <c r="A1737" s="4">
        <v>26</v>
      </c>
      <c r="B1737" s="4" t="s">
        <v>649</v>
      </c>
      <c r="C1737" s="71" t="s">
        <v>650</v>
      </c>
      <c r="D1737" s="4" t="s">
        <v>643</v>
      </c>
      <c r="E1737" s="71" t="s">
        <v>650</v>
      </c>
      <c r="F1737" s="72">
        <v>1350000</v>
      </c>
      <c r="G1737" s="9"/>
    </row>
    <row r="1738" spans="1:7" ht="31" x14ac:dyDescent="0.35">
      <c r="A1738" s="4">
        <v>27</v>
      </c>
      <c r="B1738" s="4" t="s">
        <v>651</v>
      </c>
      <c r="C1738" s="4" t="s">
        <v>652</v>
      </c>
      <c r="D1738" s="4" t="s">
        <v>453</v>
      </c>
      <c r="E1738" s="4" t="s">
        <v>652</v>
      </c>
      <c r="F1738" s="3">
        <v>2300000</v>
      </c>
      <c r="G1738" s="9"/>
    </row>
    <row r="1739" spans="1:7" ht="46.5" x14ac:dyDescent="0.35">
      <c r="A1739" s="4">
        <v>28</v>
      </c>
      <c r="B1739" s="4" t="s">
        <v>653</v>
      </c>
      <c r="C1739" s="4" t="s">
        <v>654</v>
      </c>
      <c r="D1739" s="4" t="s">
        <v>453</v>
      </c>
      <c r="E1739" s="4" t="s">
        <v>654</v>
      </c>
      <c r="F1739" s="72">
        <v>1716000</v>
      </c>
      <c r="G1739" s="9"/>
    </row>
    <row r="1740" spans="1:7" ht="46.5" x14ac:dyDescent="0.35">
      <c r="A1740" s="4">
        <v>29</v>
      </c>
      <c r="B1740" s="4" t="s">
        <v>653</v>
      </c>
      <c r="C1740" s="4" t="s">
        <v>654</v>
      </c>
      <c r="D1740" s="4" t="s">
        <v>453</v>
      </c>
      <c r="E1740" s="4" t="s">
        <v>654</v>
      </c>
      <c r="F1740" s="72">
        <v>2040500</v>
      </c>
      <c r="G1740" s="9"/>
    </row>
    <row r="1741" spans="1:7" ht="46.5" x14ac:dyDescent="0.35">
      <c r="A1741" s="4">
        <v>30</v>
      </c>
      <c r="B1741" s="4" t="s">
        <v>653</v>
      </c>
      <c r="C1741" s="4" t="s">
        <v>654</v>
      </c>
      <c r="D1741" s="4" t="s">
        <v>453</v>
      </c>
      <c r="E1741" s="4" t="s">
        <v>654</v>
      </c>
      <c r="F1741" s="72">
        <v>2332000</v>
      </c>
      <c r="G1741" s="9"/>
    </row>
    <row r="1742" spans="1:7" x14ac:dyDescent="0.35">
      <c r="A1742" s="379">
        <v>31</v>
      </c>
      <c r="B1742" s="379" t="s">
        <v>655</v>
      </c>
      <c r="C1742" s="406" t="s">
        <v>656</v>
      </c>
      <c r="D1742" s="379" t="s">
        <v>453</v>
      </c>
      <c r="E1742" s="406" t="s">
        <v>656</v>
      </c>
      <c r="F1742" s="387">
        <v>17961000</v>
      </c>
      <c r="G1742" s="9"/>
    </row>
    <row r="1743" spans="1:7" x14ac:dyDescent="0.35">
      <c r="A1743" s="379"/>
      <c r="B1743" s="379"/>
      <c r="C1743" s="406"/>
      <c r="D1743" s="379"/>
      <c r="E1743" s="406"/>
      <c r="F1743" s="387"/>
      <c r="G1743" s="9"/>
    </row>
    <row r="1744" spans="1:7" ht="46.5" x14ac:dyDescent="0.35">
      <c r="A1744" s="4">
        <v>32</v>
      </c>
      <c r="B1744" s="4" t="s">
        <v>657</v>
      </c>
      <c r="C1744" s="4" t="s">
        <v>658</v>
      </c>
      <c r="D1744" s="4" t="s">
        <v>453</v>
      </c>
      <c r="E1744" s="4" t="s">
        <v>658</v>
      </c>
      <c r="F1744" s="72">
        <v>4100000</v>
      </c>
      <c r="G1744" s="9"/>
    </row>
    <row r="1745" spans="1:7" ht="46.5" x14ac:dyDescent="0.35">
      <c r="A1745" s="71">
        <v>33</v>
      </c>
      <c r="B1745" s="4" t="s">
        <v>657</v>
      </c>
      <c r="C1745" s="4" t="s">
        <v>658</v>
      </c>
      <c r="D1745" s="4" t="s">
        <v>453</v>
      </c>
      <c r="E1745" s="4" t="s">
        <v>658</v>
      </c>
      <c r="F1745" s="72">
        <v>5570000</v>
      </c>
      <c r="G1745" s="9"/>
    </row>
    <row r="1746" spans="1:7" ht="46.5" x14ac:dyDescent="0.35">
      <c r="A1746" s="4">
        <v>34</v>
      </c>
      <c r="B1746" s="4" t="s">
        <v>657</v>
      </c>
      <c r="C1746" s="4" t="s">
        <v>658</v>
      </c>
      <c r="D1746" s="4" t="s">
        <v>453</v>
      </c>
      <c r="E1746" s="4" t="s">
        <v>658</v>
      </c>
      <c r="F1746" s="72">
        <v>2740000</v>
      </c>
      <c r="G1746" s="9"/>
    </row>
    <row r="1747" spans="1:7" ht="62" x14ac:dyDescent="0.35">
      <c r="A1747" s="4">
        <v>35</v>
      </c>
      <c r="B1747" s="4" t="s">
        <v>659</v>
      </c>
      <c r="C1747" s="4" t="s">
        <v>660</v>
      </c>
      <c r="D1747" s="4" t="s">
        <v>643</v>
      </c>
      <c r="E1747" s="4" t="s">
        <v>660</v>
      </c>
      <c r="F1747" s="72">
        <v>1600000</v>
      </c>
      <c r="G1747" s="9"/>
    </row>
    <row r="1748" spans="1:7" ht="31" x14ac:dyDescent="0.35">
      <c r="A1748" s="4">
        <v>36</v>
      </c>
      <c r="B1748" s="4" t="s">
        <v>661</v>
      </c>
      <c r="C1748" s="4" t="s">
        <v>662</v>
      </c>
      <c r="D1748" s="4" t="s">
        <v>453</v>
      </c>
      <c r="E1748" s="4" t="s">
        <v>662</v>
      </c>
      <c r="F1748" s="3">
        <v>5000000</v>
      </c>
      <c r="G1748" s="9"/>
    </row>
    <row r="1749" spans="1:7" ht="31" x14ac:dyDescent="0.35">
      <c r="A1749" s="4">
        <v>37</v>
      </c>
      <c r="B1749" s="4" t="s">
        <v>663</v>
      </c>
      <c r="C1749" s="4" t="s">
        <v>662</v>
      </c>
      <c r="D1749" s="4" t="s">
        <v>453</v>
      </c>
      <c r="E1749" s="4" t="s">
        <v>662</v>
      </c>
      <c r="F1749" s="3">
        <v>4100000</v>
      </c>
      <c r="G1749" s="9"/>
    </row>
    <row r="1750" spans="1:7" ht="31" x14ac:dyDescent="0.35">
      <c r="A1750" s="77">
        <v>38</v>
      </c>
      <c r="B1750" s="71" t="s">
        <v>664</v>
      </c>
      <c r="C1750" s="71" t="s">
        <v>665</v>
      </c>
      <c r="D1750" s="71" t="s">
        <v>666</v>
      </c>
      <c r="E1750" s="71" t="s">
        <v>665</v>
      </c>
      <c r="F1750" s="82">
        <v>1400000</v>
      </c>
      <c r="G1750" s="9"/>
    </row>
    <row r="1751" spans="1:7" ht="31" x14ac:dyDescent="0.35">
      <c r="A1751" s="77">
        <v>39</v>
      </c>
      <c r="B1751" s="71" t="s">
        <v>466</v>
      </c>
      <c r="C1751" s="71" t="s">
        <v>667</v>
      </c>
      <c r="D1751" s="71" t="s">
        <v>666</v>
      </c>
      <c r="E1751" s="71" t="s">
        <v>667</v>
      </c>
      <c r="F1751" s="82">
        <v>29495500</v>
      </c>
      <c r="G1751" s="9"/>
    </row>
    <row r="1752" spans="1:7" ht="31" x14ac:dyDescent="0.35">
      <c r="A1752" s="77">
        <v>40</v>
      </c>
      <c r="B1752" s="71" t="s">
        <v>466</v>
      </c>
      <c r="C1752" s="71" t="s">
        <v>668</v>
      </c>
      <c r="D1752" s="71" t="s">
        <v>666</v>
      </c>
      <c r="E1752" s="71" t="s">
        <v>668</v>
      </c>
      <c r="F1752" s="82">
        <v>6675000</v>
      </c>
      <c r="G1752" s="9"/>
    </row>
    <row r="1753" spans="1:7" ht="31" x14ac:dyDescent="0.35">
      <c r="A1753" s="77">
        <v>41</v>
      </c>
      <c r="B1753" s="71" t="s">
        <v>466</v>
      </c>
      <c r="C1753" s="71" t="s">
        <v>668</v>
      </c>
      <c r="D1753" s="71" t="s">
        <v>666</v>
      </c>
      <c r="E1753" s="71" t="s">
        <v>668</v>
      </c>
      <c r="F1753" s="82">
        <v>36297000</v>
      </c>
      <c r="G1753" s="9"/>
    </row>
    <row r="1754" spans="1:7" ht="31" x14ac:dyDescent="0.35">
      <c r="A1754" s="77">
        <v>42</v>
      </c>
      <c r="B1754" s="71" t="s">
        <v>466</v>
      </c>
      <c r="C1754" s="71" t="s">
        <v>669</v>
      </c>
      <c r="D1754" s="71" t="s">
        <v>666</v>
      </c>
      <c r="E1754" s="71" t="s">
        <v>670</v>
      </c>
      <c r="F1754" s="82">
        <v>7150000</v>
      </c>
      <c r="G1754" s="9"/>
    </row>
    <row r="1755" spans="1:7" ht="31" x14ac:dyDescent="0.35">
      <c r="A1755" s="77">
        <v>43</v>
      </c>
      <c r="B1755" s="71" t="s">
        <v>466</v>
      </c>
      <c r="C1755" s="71" t="s">
        <v>671</v>
      </c>
      <c r="D1755" s="71" t="s">
        <v>666</v>
      </c>
      <c r="E1755" s="71" t="s">
        <v>671</v>
      </c>
      <c r="F1755" s="82">
        <v>787500</v>
      </c>
      <c r="G1755" s="9"/>
    </row>
    <row r="1756" spans="1:7" ht="31" x14ac:dyDescent="0.35">
      <c r="A1756" s="77">
        <v>44</v>
      </c>
      <c r="B1756" s="71" t="s">
        <v>466</v>
      </c>
      <c r="C1756" s="71" t="s">
        <v>672</v>
      </c>
      <c r="D1756" s="71" t="s">
        <v>666</v>
      </c>
      <c r="E1756" s="71" t="s">
        <v>673</v>
      </c>
      <c r="F1756" s="82">
        <v>3879800</v>
      </c>
      <c r="G1756" s="9"/>
    </row>
    <row r="1757" spans="1:7" ht="31" x14ac:dyDescent="0.35">
      <c r="A1757" s="77">
        <v>45</v>
      </c>
      <c r="B1757" s="71" t="s">
        <v>466</v>
      </c>
      <c r="C1757" s="71" t="s">
        <v>674</v>
      </c>
      <c r="D1757" s="71" t="s">
        <v>666</v>
      </c>
      <c r="E1757" s="71" t="s">
        <v>675</v>
      </c>
      <c r="F1757" s="82">
        <v>2800000</v>
      </c>
      <c r="G1757" s="9"/>
    </row>
    <row r="1758" spans="1:7" ht="31" x14ac:dyDescent="0.35">
      <c r="A1758" s="77">
        <v>46</v>
      </c>
      <c r="B1758" s="71" t="s">
        <v>466</v>
      </c>
      <c r="C1758" s="71" t="s">
        <v>676</v>
      </c>
      <c r="D1758" s="71" t="s">
        <v>666</v>
      </c>
      <c r="E1758" s="71" t="s">
        <v>676</v>
      </c>
      <c r="F1758" s="82">
        <v>3835000</v>
      </c>
      <c r="G1758" s="9"/>
    </row>
    <row r="1759" spans="1:7" ht="31" x14ac:dyDescent="0.35">
      <c r="A1759" s="77">
        <v>47</v>
      </c>
      <c r="B1759" s="71" t="s">
        <v>466</v>
      </c>
      <c r="C1759" s="71" t="s">
        <v>677</v>
      </c>
      <c r="D1759" s="71" t="s">
        <v>666</v>
      </c>
      <c r="E1759" s="71" t="s">
        <v>678</v>
      </c>
      <c r="F1759" s="82">
        <v>4050000</v>
      </c>
      <c r="G1759" s="9"/>
    </row>
    <row r="1760" spans="1:7" ht="31" x14ac:dyDescent="0.35">
      <c r="A1760" s="77">
        <v>48</v>
      </c>
      <c r="B1760" s="71" t="s">
        <v>466</v>
      </c>
      <c r="C1760" s="71" t="s">
        <v>679</v>
      </c>
      <c r="D1760" s="71" t="s">
        <v>666</v>
      </c>
      <c r="E1760" s="71" t="s">
        <v>667</v>
      </c>
      <c r="F1760" s="82">
        <v>6810000</v>
      </c>
      <c r="G1760" s="9"/>
    </row>
    <row r="1761" spans="1:7" ht="31" x14ac:dyDescent="0.35">
      <c r="A1761" s="77">
        <v>49</v>
      </c>
      <c r="B1761" s="71" t="s">
        <v>466</v>
      </c>
      <c r="C1761" s="71" t="s">
        <v>680</v>
      </c>
      <c r="D1761" s="71" t="s">
        <v>666</v>
      </c>
      <c r="E1761" s="71" t="s">
        <v>681</v>
      </c>
      <c r="F1761" s="82">
        <v>1487500</v>
      </c>
      <c r="G1761" s="9"/>
    </row>
    <row r="1762" spans="1:7" ht="31" x14ac:dyDescent="0.35">
      <c r="A1762" s="77">
        <v>50</v>
      </c>
      <c r="B1762" s="71" t="s">
        <v>466</v>
      </c>
      <c r="C1762" s="71" t="s">
        <v>682</v>
      </c>
      <c r="D1762" s="71" t="s">
        <v>666</v>
      </c>
      <c r="E1762" s="71" t="s">
        <v>667</v>
      </c>
      <c r="F1762" s="82">
        <v>35234500</v>
      </c>
      <c r="G1762" s="9"/>
    </row>
    <row r="1763" spans="1:7" ht="31" x14ac:dyDescent="0.35">
      <c r="A1763" s="77">
        <v>51</v>
      </c>
      <c r="B1763" s="71" t="s">
        <v>466</v>
      </c>
      <c r="C1763" s="71" t="s">
        <v>682</v>
      </c>
      <c r="D1763" s="71" t="s">
        <v>666</v>
      </c>
      <c r="E1763" s="71" t="s">
        <v>682</v>
      </c>
      <c r="F1763" s="82">
        <v>3917000</v>
      </c>
      <c r="G1763" s="9"/>
    </row>
    <row r="1764" spans="1:7" ht="31" x14ac:dyDescent="0.35">
      <c r="A1764" s="77">
        <v>52</v>
      </c>
      <c r="B1764" s="71" t="s">
        <v>466</v>
      </c>
      <c r="C1764" s="71" t="s">
        <v>683</v>
      </c>
      <c r="D1764" s="71" t="s">
        <v>666</v>
      </c>
      <c r="E1764" s="71" t="s">
        <v>683</v>
      </c>
      <c r="F1764" s="82">
        <v>16537194.960000001</v>
      </c>
      <c r="G1764" s="9"/>
    </row>
    <row r="1765" spans="1:7" ht="31" x14ac:dyDescent="0.35">
      <c r="A1765" s="77">
        <v>53</v>
      </c>
      <c r="B1765" s="71" t="s">
        <v>466</v>
      </c>
      <c r="C1765" s="71" t="s">
        <v>682</v>
      </c>
      <c r="D1765" s="71" t="s">
        <v>666</v>
      </c>
      <c r="E1765" s="71" t="s">
        <v>682</v>
      </c>
      <c r="F1765" s="82">
        <v>14794000</v>
      </c>
      <c r="G1765" s="9"/>
    </row>
    <row r="1766" spans="1:7" ht="31" x14ac:dyDescent="0.35">
      <c r="A1766" s="77">
        <v>54</v>
      </c>
      <c r="B1766" s="71" t="s">
        <v>466</v>
      </c>
      <c r="C1766" s="71" t="s">
        <v>682</v>
      </c>
      <c r="D1766" s="71" t="s">
        <v>666</v>
      </c>
      <c r="E1766" s="71" t="s">
        <v>682</v>
      </c>
      <c r="F1766" s="82">
        <v>1355000</v>
      </c>
      <c r="G1766" s="9"/>
    </row>
    <row r="1767" spans="1:7" ht="31" x14ac:dyDescent="0.35">
      <c r="A1767" s="77">
        <v>55</v>
      </c>
      <c r="B1767" s="71" t="s">
        <v>466</v>
      </c>
      <c r="C1767" s="71" t="s">
        <v>682</v>
      </c>
      <c r="D1767" s="71" t="s">
        <v>666</v>
      </c>
      <c r="E1767" s="71" t="s">
        <v>682</v>
      </c>
      <c r="F1767" s="82">
        <v>11160000</v>
      </c>
      <c r="G1767" s="9"/>
    </row>
    <row r="1768" spans="1:7" ht="31" x14ac:dyDescent="0.35">
      <c r="A1768" s="77">
        <v>56</v>
      </c>
      <c r="B1768" s="71" t="s">
        <v>466</v>
      </c>
      <c r="C1768" s="71" t="s">
        <v>677</v>
      </c>
      <c r="D1768" s="71" t="s">
        <v>666</v>
      </c>
      <c r="E1768" s="71" t="s">
        <v>677</v>
      </c>
      <c r="F1768" s="82">
        <v>20506000</v>
      </c>
      <c r="G1768" s="9"/>
    </row>
    <row r="1769" spans="1:7" ht="31" x14ac:dyDescent="0.35">
      <c r="A1769" s="77">
        <v>57</v>
      </c>
      <c r="B1769" s="71" t="s">
        <v>466</v>
      </c>
      <c r="C1769" s="71" t="s">
        <v>682</v>
      </c>
      <c r="D1769" s="71" t="s">
        <v>666</v>
      </c>
      <c r="E1769" s="71" t="s">
        <v>682</v>
      </c>
      <c r="F1769" s="82">
        <v>12584000</v>
      </c>
      <c r="G1769" s="9"/>
    </row>
    <row r="1770" spans="1:7" ht="31" x14ac:dyDescent="0.35">
      <c r="A1770" s="77">
        <v>58</v>
      </c>
      <c r="B1770" s="71" t="s">
        <v>466</v>
      </c>
      <c r="C1770" s="71" t="s">
        <v>684</v>
      </c>
      <c r="D1770" s="71" t="s">
        <v>666</v>
      </c>
      <c r="E1770" s="71" t="s">
        <v>685</v>
      </c>
      <c r="F1770" s="82">
        <v>2100000</v>
      </c>
      <c r="G1770" s="9"/>
    </row>
    <row r="1771" spans="1:7" ht="31" x14ac:dyDescent="0.35">
      <c r="A1771" s="77">
        <v>59</v>
      </c>
      <c r="B1771" s="71" t="s">
        <v>466</v>
      </c>
      <c r="C1771" s="71" t="s">
        <v>686</v>
      </c>
      <c r="D1771" s="71" t="s">
        <v>666</v>
      </c>
      <c r="E1771" s="71" t="s">
        <v>686</v>
      </c>
      <c r="F1771" s="82">
        <v>13613860</v>
      </c>
      <c r="G1771" s="9"/>
    </row>
    <row r="1772" spans="1:7" ht="31" x14ac:dyDescent="0.35">
      <c r="A1772" s="77">
        <v>60</v>
      </c>
      <c r="B1772" s="71" t="s">
        <v>466</v>
      </c>
      <c r="C1772" s="71" t="s">
        <v>682</v>
      </c>
      <c r="D1772" s="71" t="s">
        <v>666</v>
      </c>
      <c r="E1772" s="71" t="s">
        <v>682</v>
      </c>
      <c r="F1772" s="82">
        <v>3040000</v>
      </c>
      <c r="G1772" s="9"/>
    </row>
    <row r="1773" spans="1:7" ht="31" x14ac:dyDescent="0.35">
      <c r="A1773" s="77">
        <v>61</v>
      </c>
      <c r="B1773" s="71" t="s">
        <v>466</v>
      </c>
      <c r="C1773" s="71" t="s">
        <v>682</v>
      </c>
      <c r="D1773" s="71" t="s">
        <v>666</v>
      </c>
      <c r="E1773" s="71" t="s">
        <v>682</v>
      </c>
      <c r="F1773" s="82">
        <v>2680000</v>
      </c>
      <c r="G1773" s="9"/>
    </row>
    <row r="1774" spans="1:7" ht="31" x14ac:dyDescent="0.35">
      <c r="A1774" s="77">
        <v>62</v>
      </c>
      <c r="B1774" s="71" t="s">
        <v>466</v>
      </c>
      <c r="C1774" s="71" t="s">
        <v>670</v>
      </c>
      <c r="D1774" s="71" t="s">
        <v>666</v>
      </c>
      <c r="E1774" s="71" t="s">
        <v>670</v>
      </c>
      <c r="F1774" s="82">
        <v>1511000</v>
      </c>
      <c r="G1774" s="9"/>
    </row>
    <row r="1775" spans="1:7" ht="31" x14ac:dyDescent="0.35">
      <c r="A1775" s="77">
        <v>63</v>
      </c>
      <c r="B1775" s="71" t="s">
        <v>466</v>
      </c>
      <c r="C1775" s="71" t="s">
        <v>687</v>
      </c>
      <c r="D1775" s="71" t="s">
        <v>666</v>
      </c>
      <c r="E1775" s="71" t="s">
        <v>687</v>
      </c>
      <c r="F1775" s="82">
        <v>89716580</v>
      </c>
      <c r="G1775" s="9"/>
    </row>
    <row r="1776" spans="1:7" ht="31" x14ac:dyDescent="0.35">
      <c r="A1776" s="77">
        <v>64</v>
      </c>
      <c r="B1776" s="71" t="s">
        <v>466</v>
      </c>
      <c r="C1776" s="71" t="s">
        <v>688</v>
      </c>
      <c r="D1776" s="71" t="s">
        <v>666</v>
      </c>
      <c r="E1776" s="71" t="s">
        <v>688</v>
      </c>
      <c r="F1776" s="82">
        <v>80028780</v>
      </c>
      <c r="G1776" s="9"/>
    </row>
    <row r="1777" spans="1:7" ht="31" x14ac:dyDescent="0.35">
      <c r="A1777" s="77">
        <v>65</v>
      </c>
      <c r="B1777" s="71" t="s">
        <v>466</v>
      </c>
      <c r="C1777" s="71" t="s">
        <v>670</v>
      </c>
      <c r="D1777" s="71" t="s">
        <v>666</v>
      </c>
      <c r="E1777" s="71" t="s">
        <v>670</v>
      </c>
      <c r="F1777" s="82">
        <v>1500000</v>
      </c>
      <c r="G1777" s="9"/>
    </row>
    <row r="1778" spans="1:7" ht="31" x14ac:dyDescent="0.35">
      <c r="A1778" s="77">
        <v>66</v>
      </c>
      <c r="B1778" s="71" t="s">
        <v>466</v>
      </c>
      <c r="C1778" s="71" t="s">
        <v>670</v>
      </c>
      <c r="D1778" s="71" t="s">
        <v>666</v>
      </c>
      <c r="E1778" s="71" t="s">
        <v>670</v>
      </c>
      <c r="F1778" s="82">
        <v>847900</v>
      </c>
      <c r="G1778" s="9"/>
    </row>
    <row r="1779" spans="1:7" ht="31" x14ac:dyDescent="0.35">
      <c r="A1779" s="77">
        <v>67</v>
      </c>
      <c r="B1779" s="71" t="s">
        <v>466</v>
      </c>
      <c r="C1779" s="71" t="s">
        <v>665</v>
      </c>
      <c r="D1779" s="71" t="s">
        <v>666</v>
      </c>
      <c r="E1779" s="71" t="s">
        <v>665</v>
      </c>
      <c r="F1779" s="82">
        <v>5945000</v>
      </c>
      <c r="G1779" s="9"/>
    </row>
    <row r="1780" spans="1:7" ht="31" x14ac:dyDescent="0.35">
      <c r="A1780" s="77">
        <v>68</v>
      </c>
      <c r="B1780" s="71" t="s">
        <v>466</v>
      </c>
      <c r="C1780" s="71" t="s">
        <v>689</v>
      </c>
      <c r="D1780" s="71" t="s">
        <v>666</v>
      </c>
      <c r="E1780" s="71" t="s">
        <v>689</v>
      </c>
      <c r="F1780" s="82">
        <v>1040000</v>
      </c>
      <c r="G1780" s="9"/>
    </row>
    <row r="1781" spans="1:7" ht="31" x14ac:dyDescent="0.35">
      <c r="A1781" s="77">
        <v>69</v>
      </c>
      <c r="B1781" s="71" t="s">
        <v>466</v>
      </c>
      <c r="C1781" s="71" t="s">
        <v>684</v>
      </c>
      <c r="D1781" s="71" t="s">
        <v>666</v>
      </c>
      <c r="E1781" s="71" t="s">
        <v>690</v>
      </c>
      <c r="F1781" s="82">
        <v>3750000</v>
      </c>
      <c r="G1781" s="9"/>
    </row>
    <row r="1782" spans="1:7" ht="31" x14ac:dyDescent="0.35">
      <c r="A1782" s="77">
        <v>70</v>
      </c>
      <c r="B1782" s="71" t="s">
        <v>466</v>
      </c>
      <c r="C1782" s="71" t="s">
        <v>668</v>
      </c>
      <c r="D1782" s="71" t="s">
        <v>666</v>
      </c>
      <c r="E1782" s="71" t="s">
        <v>668</v>
      </c>
      <c r="F1782" s="82">
        <v>19636500</v>
      </c>
      <c r="G1782" s="9"/>
    </row>
    <row r="1783" spans="1:7" ht="31" x14ac:dyDescent="0.35">
      <c r="A1783" s="77">
        <v>71</v>
      </c>
      <c r="B1783" s="71" t="s">
        <v>466</v>
      </c>
      <c r="C1783" s="71" t="s">
        <v>691</v>
      </c>
      <c r="D1783" s="71" t="s">
        <v>666</v>
      </c>
      <c r="E1783" s="71" t="s">
        <v>692</v>
      </c>
      <c r="F1783" s="82">
        <v>8238400</v>
      </c>
      <c r="G1783" s="9"/>
    </row>
    <row r="1784" spans="1:7" ht="31" x14ac:dyDescent="0.35">
      <c r="A1784" s="77">
        <v>72</v>
      </c>
      <c r="B1784" s="71" t="s">
        <v>466</v>
      </c>
      <c r="C1784" s="71" t="s">
        <v>693</v>
      </c>
      <c r="D1784" s="71" t="s">
        <v>666</v>
      </c>
      <c r="E1784" s="71" t="s">
        <v>671</v>
      </c>
      <c r="F1784" s="82">
        <v>544680</v>
      </c>
      <c r="G1784" s="9"/>
    </row>
    <row r="1785" spans="1:7" ht="31" x14ac:dyDescent="0.35">
      <c r="A1785" s="77">
        <v>73</v>
      </c>
      <c r="B1785" s="71" t="s">
        <v>466</v>
      </c>
      <c r="C1785" s="71" t="s">
        <v>694</v>
      </c>
      <c r="D1785" s="71" t="s">
        <v>666</v>
      </c>
      <c r="E1785" s="71" t="s">
        <v>694</v>
      </c>
      <c r="F1785" s="82">
        <v>1225000</v>
      </c>
      <c r="G1785" s="9"/>
    </row>
    <row r="1786" spans="1:7" ht="31" x14ac:dyDescent="0.35">
      <c r="A1786" s="77">
        <v>74</v>
      </c>
      <c r="B1786" s="71" t="s">
        <v>466</v>
      </c>
      <c r="C1786" s="71" t="s">
        <v>684</v>
      </c>
      <c r="D1786" s="71" t="s">
        <v>666</v>
      </c>
      <c r="E1786" s="71" t="s">
        <v>684</v>
      </c>
      <c r="F1786" s="82">
        <v>4800000</v>
      </c>
      <c r="G1786" s="9"/>
    </row>
    <row r="1787" spans="1:7" ht="31" x14ac:dyDescent="0.35">
      <c r="A1787" s="77">
        <v>75</v>
      </c>
      <c r="B1787" s="71" t="s">
        <v>466</v>
      </c>
      <c r="C1787" s="71" t="s">
        <v>674</v>
      </c>
      <c r="D1787" s="71" t="s">
        <v>666</v>
      </c>
      <c r="E1787" s="71" t="s">
        <v>674</v>
      </c>
      <c r="F1787" s="82">
        <v>8040000</v>
      </c>
      <c r="G1787" s="9"/>
    </row>
    <row r="1788" spans="1:7" ht="31" x14ac:dyDescent="0.35">
      <c r="A1788" s="77">
        <v>76</v>
      </c>
      <c r="B1788" s="71" t="s">
        <v>466</v>
      </c>
      <c r="C1788" s="71" t="s">
        <v>695</v>
      </c>
      <c r="D1788" s="71" t="s">
        <v>666</v>
      </c>
      <c r="E1788" s="71" t="s">
        <v>695</v>
      </c>
      <c r="F1788" s="82">
        <v>1500000</v>
      </c>
      <c r="G1788" s="9"/>
    </row>
    <row r="1789" spans="1:7" ht="31" x14ac:dyDescent="0.35">
      <c r="A1789" s="77">
        <v>77</v>
      </c>
      <c r="B1789" s="71" t="s">
        <v>466</v>
      </c>
      <c r="C1789" s="71" t="s">
        <v>676</v>
      </c>
      <c r="D1789" s="71" t="s">
        <v>666</v>
      </c>
      <c r="E1789" s="71" t="s">
        <v>670</v>
      </c>
      <c r="F1789" s="82">
        <v>198400</v>
      </c>
      <c r="G1789" s="9"/>
    </row>
    <row r="1790" spans="1:7" ht="31" x14ac:dyDescent="0.35">
      <c r="A1790" s="77">
        <v>78</v>
      </c>
      <c r="B1790" s="71" t="s">
        <v>466</v>
      </c>
      <c r="C1790" s="71" t="s">
        <v>694</v>
      </c>
      <c r="D1790" s="71" t="s">
        <v>666</v>
      </c>
      <c r="E1790" s="71" t="s">
        <v>694</v>
      </c>
      <c r="F1790" s="82">
        <v>1591000</v>
      </c>
      <c r="G1790" s="9"/>
    </row>
    <row r="1791" spans="1:7" ht="31" x14ac:dyDescent="0.35">
      <c r="A1791" s="77">
        <v>78</v>
      </c>
      <c r="B1791" s="71" t="s">
        <v>466</v>
      </c>
      <c r="C1791" s="71" t="s">
        <v>668</v>
      </c>
      <c r="D1791" s="71" t="s">
        <v>666</v>
      </c>
      <c r="E1791" s="71" t="s">
        <v>668</v>
      </c>
      <c r="F1791" s="82">
        <v>3917000</v>
      </c>
      <c r="G1791" s="9"/>
    </row>
    <row r="1792" spans="1:7" ht="31" x14ac:dyDescent="0.35">
      <c r="A1792" s="77">
        <v>80</v>
      </c>
      <c r="B1792" s="71" t="s">
        <v>466</v>
      </c>
      <c r="C1792" s="71" t="s">
        <v>696</v>
      </c>
      <c r="D1792" s="71" t="s">
        <v>666</v>
      </c>
      <c r="E1792" s="71" t="s">
        <v>696</v>
      </c>
      <c r="F1792" s="82">
        <v>1565955</v>
      </c>
      <c r="G1792" s="9"/>
    </row>
    <row r="1793" spans="1:7" ht="31" x14ac:dyDescent="0.35">
      <c r="A1793" s="77">
        <v>81</v>
      </c>
      <c r="B1793" s="71" t="s">
        <v>466</v>
      </c>
      <c r="C1793" s="71" t="s">
        <v>668</v>
      </c>
      <c r="D1793" s="71" t="s">
        <v>666</v>
      </c>
      <c r="E1793" s="71" t="s">
        <v>668</v>
      </c>
      <c r="F1793" s="82">
        <v>4550000</v>
      </c>
      <c r="G1793" s="9"/>
    </row>
    <row r="1794" spans="1:7" ht="31" x14ac:dyDescent="0.35">
      <c r="A1794" s="77">
        <v>82</v>
      </c>
      <c r="B1794" s="71" t="s">
        <v>466</v>
      </c>
      <c r="C1794" s="71" t="s">
        <v>668</v>
      </c>
      <c r="D1794" s="71" t="s">
        <v>666</v>
      </c>
      <c r="E1794" s="71" t="s">
        <v>668</v>
      </c>
      <c r="F1794" s="82">
        <v>7975000</v>
      </c>
      <c r="G1794" s="9"/>
    </row>
    <row r="1795" spans="1:7" ht="31" x14ac:dyDescent="0.35">
      <c r="A1795" s="77">
        <v>83</v>
      </c>
      <c r="B1795" s="71" t="s">
        <v>466</v>
      </c>
      <c r="C1795" s="71" t="s">
        <v>668</v>
      </c>
      <c r="D1795" s="71" t="s">
        <v>666</v>
      </c>
      <c r="E1795" s="71" t="s">
        <v>668</v>
      </c>
      <c r="F1795" s="82">
        <v>26522500</v>
      </c>
      <c r="G1795" s="9"/>
    </row>
    <row r="1796" spans="1:7" ht="31" x14ac:dyDescent="0.35">
      <c r="A1796" s="77">
        <v>84</v>
      </c>
      <c r="B1796" s="71" t="s">
        <v>466</v>
      </c>
      <c r="C1796" s="71" t="s">
        <v>668</v>
      </c>
      <c r="D1796" s="71" t="s">
        <v>666</v>
      </c>
      <c r="E1796" s="71" t="s">
        <v>668</v>
      </c>
      <c r="F1796" s="82">
        <v>31900500</v>
      </c>
      <c r="G1796" s="9"/>
    </row>
    <row r="1797" spans="1:7" ht="31" x14ac:dyDescent="0.35">
      <c r="A1797" s="77">
        <v>85</v>
      </c>
      <c r="B1797" s="71" t="s">
        <v>466</v>
      </c>
      <c r="C1797" s="71" t="s">
        <v>697</v>
      </c>
      <c r="D1797" s="71" t="s">
        <v>666</v>
      </c>
      <c r="E1797" s="71" t="s">
        <v>698</v>
      </c>
      <c r="F1797" s="82">
        <v>7650000</v>
      </c>
      <c r="G1797" s="9"/>
    </row>
    <row r="1798" spans="1:7" ht="31" x14ac:dyDescent="0.35">
      <c r="A1798" s="77">
        <v>86</v>
      </c>
      <c r="B1798" s="71" t="s">
        <v>466</v>
      </c>
      <c r="C1798" s="71" t="s">
        <v>699</v>
      </c>
      <c r="D1798" s="71" t="s">
        <v>666</v>
      </c>
      <c r="E1798" s="71" t="s">
        <v>699</v>
      </c>
      <c r="F1798" s="82">
        <v>34824070</v>
      </c>
      <c r="G1798" s="9"/>
    </row>
    <row r="1799" spans="1:7" ht="31" x14ac:dyDescent="0.35">
      <c r="A1799" s="77">
        <v>87</v>
      </c>
      <c r="B1799" s="71" t="s">
        <v>466</v>
      </c>
      <c r="C1799" s="71" t="s">
        <v>700</v>
      </c>
      <c r="D1799" s="71" t="s">
        <v>666</v>
      </c>
      <c r="E1799" s="71" t="s">
        <v>700</v>
      </c>
      <c r="F1799" s="82">
        <v>135180000</v>
      </c>
      <c r="G1799" s="9"/>
    </row>
    <row r="1800" spans="1:7" s="34" customFormat="1" x14ac:dyDescent="0.35">
      <c r="A1800" s="380" t="s">
        <v>1678</v>
      </c>
      <c r="B1800" s="380"/>
      <c r="C1800" s="380"/>
      <c r="D1800" s="380"/>
      <c r="E1800" s="380"/>
      <c r="F1800" s="85">
        <f>SUM(F1711:F1799)</f>
        <v>846442619.96000004</v>
      </c>
      <c r="G1800" s="74"/>
    </row>
    <row r="1801" spans="1:7" s="17" customFormat="1" ht="15.65" customHeight="1" x14ac:dyDescent="0.35">
      <c r="A1801" s="381" t="s">
        <v>1521</v>
      </c>
      <c r="B1801" s="381"/>
      <c r="C1801" s="381"/>
      <c r="D1801" s="381"/>
      <c r="E1801" s="381"/>
      <c r="F1801" s="131"/>
      <c r="G1801" s="60"/>
    </row>
    <row r="1802" spans="1:7" ht="31" x14ac:dyDescent="0.35">
      <c r="A1802" s="9">
        <v>1</v>
      </c>
      <c r="B1802" s="10" t="s">
        <v>1493</v>
      </c>
      <c r="C1802" s="10" t="s">
        <v>1494</v>
      </c>
      <c r="D1802" s="10" t="s">
        <v>10</v>
      </c>
      <c r="E1802" s="10" t="s">
        <v>1494</v>
      </c>
      <c r="F1802" s="11">
        <v>107310000</v>
      </c>
      <c r="G1802" s="9"/>
    </row>
    <row r="1803" spans="1:7" x14ac:dyDescent="0.35">
      <c r="A1803" s="9">
        <v>2</v>
      </c>
      <c r="B1803" s="10" t="str">
        <f t="shared" ref="B1803:B1813" si="0">$B$127</f>
        <v>KUJENGA MARUMARU</v>
      </c>
      <c r="C1803" s="10" t="s">
        <v>1495</v>
      </c>
      <c r="D1803" s="10" t="str">
        <f t="shared" ref="D1803:D1813" si="1">$D$127</f>
        <v>FORCE ACCOUNT</v>
      </c>
      <c r="E1803" s="10" t="s">
        <v>1495</v>
      </c>
      <c r="F1803" s="11">
        <v>60310000</v>
      </c>
      <c r="G1803" s="9"/>
    </row>
    <row r="1804" spans="1:7" x14ac:dyDescent="0.35">
      <c r="A1804" s="9">
        <v>3</v>
      </c>
      <c r="B1804" s="10" t="str">
        <f t="shared" si="0"/>
        <v>KUJENGA MARUMARU</v>
      </c>
      <c r="C1804" s="10" t="s">
        <v>1496</v>
      </c>
      <c r="D1804" s="10" t="str">
        <f t="shared" si="1"/>
        <v>FORCE ACCOUNT</v>
      </c>
      <c r="E1804" s="10" t="s">
        <v>1496</v>
      </c>
      <c r="F1804" s="11">
        <v>26310000</v>
      </c>
      <c r="G1804" s="9"/>
    </row>
    <row r="1805" spans="1:7" x14ac:dyDescent="0.35">
      <c r="A1805" s="9">
        <v>4</v>
      </c>
      <c r="B1805" s="10" t="str">
        <f t="shared" si="0"/>
        <v>KUJENGA MARUMARU</v>
      </c>
      <c r="C1805" s="10" t="s">
        <v>1497</v>
      </c>
      <c r="D1805" s="10" t="str">
        <f t="shared" si="1"/>
        <v>FORCE ACCOUNT</v>
      </c>
      <c r="E1805" s="10" t="s">
        <v>1497</v>
      </c>
      <c r="F1805" s="29">
        <f>$F$129</f>
        <v>3500000</v>
      </c>
      <c r="G1805" s="9"/>
    </row>
    <row r="1806" spans="1:7" x14ac:dyDescent="0.35">
      <c r="A1806" s="9">
        <v>5</v>
      </c>
      <c r="B1806" s="10" t="str">
        <f t="shared" si="0"/>
        <v>KUJENGA MARUMARU</v>
      </c>
      <c r="C1806" s="10" t="s">
        <v>1498</v>
      </c>
      <c r="D1806" s="10" t="str">
        <f t="shared" si="1"/>
        <v>FORCE ACCOUNT</v>
      </c>
      <c r="E1806" s="10" t="s">
        <v>1498</v>
      </c>
      <c r="F1806" s="11">
        <v>43310000</v>
      </c>
      <c r="G1806" s="9"/>
    </row>
    <row r="1807" spans="1:7" x14ac:dyDescent="0.35">
      <c r="A1807" s="9">
        <v>6</v>
      </c>
      <c r="B1807" s="10" t="str">
        <f t="shared" si="0"/>
        <v>KUJENGA MARUMARU</v>
      </c>
      <c r="C1807" s="10" t="s">
        <v>1499</v>
      </c>
      <c r="D1807" s="10" t="str">
        <f t="shared" si="1"/>
        <v>FORCE ACCOUNT</v>
      </c>
      <c r="E1807" s="10" t="s">
        <v>1499</v>
      </c>
      <c r="F1807" s="12">
        <v>43310000</v>
      </c>
      <c r="G1807" s="9"/>
    </row>
    <row r="1808" spans="1:7" x14ac:dyDescent="0.35">
      <c r="A1808" s="9">
        <v>7</v>
      </c>
      <c r="B1808" s="10" t="str">
        <f t="shared" si="0"/>
        <v>KUJENGA MARUMARU</v>
      </c>
      <c r="C1808" s="10" t="s">
        <v>1500</v>
      </c>
      <c r="D1808" s="10" t="str">
        <f t="shared" si="1"/>
        <v>FORCE ACCOUNT</v>
      </c>
      <c r="E1808" s="10" t="s">
        <v>1500</v>
      </c>
      <c r="F1808" s="11">
        <v>43310000</v>
      </c>
      <c r="G1808" s="9"/>
    </row>
    <row r="1809" spans="1:7" x14ac:dyDescent="0.35">
      <c r="A1809" s="9">
        <v>8</v>
      </c>
      <c r="B1809" s="10" t="str">
        <f t="shared" si="0"/>
        <v>KUJENGA MARUMARU</v>
      </c>
      <c r="C1809" s="30" t="s">
        <v>1501</v>
      </c>
      <c r="D1809" s="30" t="str">
        <f t="shared" si="1"/>
        <v>FORCE ACCOUNT</v>
      </c>
      <c r="E1809" s="30" t="s">
        <v>1501</v>
      </c>
      <c r="F1809" s="12">
        <v>43310000</v>
      </c>
      <c r="G1809" s="9"/>
    </row>
    <row r="1810" spans="1:7" x14ac:dyDescent="0.35">
      <c r="A1810" s="9">
        <v>9</v>
      </c>
      <c r="B1810" s="10" t="str">
        <f t="shared" si="0"/>
        <v>KUJENGA MARUMARU</v>
      </c>
      <c r="C1810" s="30" t="s">
        <v>1502</v>
      </c>
      <c r="D1810" s="30" t="str">
        <f t="shared" si="1"/>
        <v>FORCE ACCOUNT</v>
      </c>
      <c r="E1810" s="30" t="s">
        <v>1502</v>
      </c>
      <c r="F1810" s="12">
        <f>$F$129</f>
        <v>3500000</v>
      </c>
      <c r="G1810" s="9"/>
    </row>
    <row r="1811" spans="1:7" x14ac:dyDescent="0.35">
      <c r="A1811" s="9">
        <v>10</v>
      </c>
      <c r="B1811" s="10" t="str">
        <f t="shared" si="0"/>
        <v>KUJENGA MARUMARU</v>
      </c>
      <c r="C1811" s="30" t="s">
        <v>1503</v>
      </c>
      <c r="D1811" s="30" t="str">
        <f t="shared" si="1"/>
        <v>FORCE ACCOUNT</v>
      </c>
      <c r="E1811" s="30" t="s">
        <v>1503</v>
      </c>
      <c r="F1811" s="12">
        <v>43310000</v>
      </c>
      <c r="G1811" s="9"/>
    </row>
    <row r="1812" spans="1:7" x14ac:dyDescent="0.35">
      <c r="A1812" s="9">
        <v>11</v>
      </c>
      <c r="B1812" s="10" t="str">
        <f t="shared" si="0"/>
        <v>KUJENGA MARUMARU</v>
      </c>
      <c r="C1812" s="30" t="s">
        <v>1504</v>
      </c>
      <c r="D1812" s="30" t="str">
        <f t="shared" si="1"/>
        <v>FORCE ACCOUNT</v>
      </c>
      <c r="E1812" s="30" t="s">
        <v>1504</v>
      </c>
      <c r="F1812" s="12">
        <v>43310000</v>
      </c>
      <c r="G1812" s="9"/>
    </row>
    <row r="1813" spans="1:7" x14ac:dyDescent="0.35">
      <c r="A1813" s="9">
        <v>12</v>
      </c>
      <c r="B1813" s="10" t="str">
        <f t="shared" si="0"/>
        <v>KUJENGA MARUMARU</v>
      </c>
      <c r="C1813" s="30" t="s">
        <v>1505</v>
      </c>
      <c r="D1813" s="30" t="str">
        <f t="shared" si="1"/>
        <v>FORCE ACCOUNT</v>
      </c>
      <c r="E1813" s="30" t="s">
        <v>1505</v>
      </c>
      <c r="F1813" s="12">
        <f>$F$129</f>
        <v>3500000</v>
      </c>
      <c r="G1813" s="9"/>
    </row>
    <row r="1814" spans="1:7" ht="46.5" x14ac:dyDescent="0.35">
      <c r="A1814" s="9">
        <v>13</v>
      </c>
      <c r="B1814" s="10" t="s">
        <v>1506</v>
      </c>
      <c r="C1814" s="10" t="s">
        <v>1507</v>
      </c>
      <c r="D1814" s="10" t="s">
        <v>1508</v>
      </c>
      <c r="E1814" s="10" t="s">
        <v>1507</v>
      </c>
      <c r="F1814" s="12">
        <v>230674329.59999999</v>
      </c>
      <c r="G1814" s="9"/>
    </row>
    <row r="1815" spans="1:7" ht="62" x14ac:dyDescent="0.35">
      <c r="A1815" s="9">
        <v>14</v>
      </c>
      <c r="B1815" s="10" t="s">
        <v>1509</v>
      </c>
      <c r="C1815" s="10" t="s">
        <v>1510</v>
      </c>
      <c r="D1815" s="10" t="s">
        <v>1508</v>
      </c>
      <c r="E1815" s="10" t="s">
        <v>1510</v>
      </c>
      <c r="F1815" s="12">
        <v>59602980</v>
      </c>
      <c r="G1815" s="9"/>
    </row>
    <row r="1816" spans="1:7" ht="31" x14ac:dyDescent="0.35">
      <c r="A1816" s="9">
        <v>15</v>
      </c>
      <c r="B1816" s="10" t="s">
        <v>1511</v>
      </c>
      <c r="C1816" s="10" t="s">
        <v>1510</v>
      </c>
      <c r="D1816" s="10" t="s">
        <v>1508</v>
      </c>
      <c r="E1816" s="10" t="s">
        <v>1510</v>
      </c>
      <c r="F1816" s="12">
        <v>376199991.36000001</v>
      </c>
      <c r="G1816" s="9"/>
    </row>
    <row r="1817" spans="1:7" ht="46.5" x14ac:dyDescent="0.35">
      <c r="A1817" s="9">
        <v>16</v>
      </c>
      <c r="B1817" s="10" t="s">
        <v>1512</v>
      </c>
      <c r="C1817" s="10" t="s">
        <v>1513</v>
      </c>
      <c r="D1817" s="10" t="s">
        <v>1508</v>
      </c>
      <c r="E1817" s="10" t="s">
        <v>1513</v>
      </c>
      <c r="F1817" s="12">
        <v>2045796318.8</v>
      </c>
      <c r="G1817" s="9"/>
    </row>
    <row r="1818" spans="1:7" ht="46.5" x14ac:dyDescent="0.35">
      <c r="A1818" s="9">
        <v>17</v>
      </c>
      <c r="B1818" s="10" t="s">
        <v>1514</v>
      </c>
      <c r="C1818" s="10" t="s">
        <v>1515</v>
      </c>
      <c r="D1818" s="10" t="s">
        <v>1508</v>
      </c>
      <c r="E1818" s="10" t="s">
        <v>1515</v>
      </c>
      <c r="F1818" s="12">
        <v>3600000000</v>
      </c>
      <c r="G1818" s="9"/>
    </row>
    <row r="1819" spans="1:7" ht="46.5" x14ac:dyDescent="0.35">
      <c r="A1819" s="9">
        <v>18</v>
      </c>
      <c r="B1819" s="10" t="s">
        <v>1516</v>
      </c>
      <c r="C1819" s="10" t="s">
        <v>1517</v>
      </c>
      <c r="D1819" s="10" t="s">
        <v>1508</v>
      </c>
      <c r="E1819" s="10" t="s">
        <v>1517</v>
      </c>
      <c r="F1819" s="12">
        <v>1481993650</v>
      </c>
      <c r="G1819" s="9"/>
    </row>
    <row r="1820" spans="1:7" ht="46.5" x14ac:dyDescent="0.35">
      <c r="A1820" s="9">
        <v>19</v>
      </c>
      <c r="B1820" s="10" t="s">
        <v>1518</v>
      </c>
      <c r="C1820" s="10" t="s">
        <v>1517</v>
      </c>
      <c r="D1820" s="10" t="s">
        <v>1508</v>
      </c>
      <c r="E1820" s="10" t="s">
        <v>1517</v>
      </c>
      <c r="F1820" s="12">
        <v>316000000</v>
      </c>
      <c r="G1820" s="9"/>
    </row>
    <row r="1821" spans="1:7" ht="46.5" x14ac:dyDescent="0.35">
      <c r="A1821" s="9">
        <v>20</v>
      </c>
      <c r="B1821" s="10" t="s">
        <v>1519</v>
      </c>
      <c r="C1821" s="30" t="s">
        <v>969</v>
      </c>
      <c r="D1821" s="30" t="s">
        <v>497</v>
      </c>
      <c r="E1821" s="30" t="s">
        <v>969</v>
      </c>
      <c r="F1821" s="12">
        <v>12641000</v>
      </c>
      <c r="G1821" s="9"/>
    </row>
    <row r="1822" spans="1:7" ht="46.5" x14ac:dyDescent="0.35">
      <c r="A1822" s="9">
        <v>21</v>
      </c>
      <c r="B1822" s="10" t="s">
        <v>1519</v>
      </c>
      <c r="C1822" s="30" t="s">
        <v>969</v>
      </c>
      <c r="D1822" s="30" t="s">
        <v>497</v>
      </c>
      <c r="E1822" s="30" t="s">
        <v>969</v>
      </c>
      <c r="F1822" s="12">
        <v>2206500</v>
      </c>
      <c r="G1822" s="9"/>
    </row>
    <row r="1823" spans="1:7" ht="46.5" x14ac:dyDescent="0.35">
      <c r="A1823" s="9">
        <v>22</v>
      </c>
      <c r="B1823" s="10" t="s">
        <v>1519</v>
      </c>
      <c r="C1823" s="30" t="s">
        <v>969</v>
      </c>
      <c r="D1823" s="30" t="s">
        <v>497</v>
      </c>
      <c r="E1823" s="30" t="s">
        <v>969</v>
      </c>
      <c r="F1823" s="12">
        <v>5654500</v>
      </c>
      <c r="G1823" s="9"/>
    </row>
    <row r="1824" spans="1:7" ht="46.5" x14ac:dyDescent="0.35">
      <c r="A1824" s="9">
        <v>23</v>
      </c>
      <c r="B1824" s="10" t="s">
        <v>1519</v>
      </c>
      <c r="C1824" s="30" t="s">
        <v>969</v>
      </c>
      <c r="D1824" s="30" t="s">
        <v>497</v>
      </c>
      <c r="E1824" s="30" t="s">
        <v>969</v>
      </c>
      <c r="F1824" s="12">
        <v>3982000</v>
      </c>
      <c r="G1824" s="9"/>
    </row>
    <row r="1825" spans="1:7" ht="46.5" x14ac:dyDescent="0.35">
      <c r="A1825" s="9">
        <v>24</v>
      </c>
      <c r="B1825" s="10" t="s">
        <v>1519</v>
      </c>
      <c r="C1825" s="30" t="s">
        <v>969</v>
      </c>
      <c r="D1825" s="30" t="s">
        <v>497</v>
      </c>
      <c r="E1825" s="30" t="s">
        <v>969</v>
      </c>
      <c r="F1825" s="12">
        <v>9648000</v>
      </c>
      <c r="G1825" s="9"/>
    </row>
    <row r="1826" spans="1:7" ht="46.5" x14ac:dyDescent="0.35">
      <c r="A1826" s="9">
        <v>25</v>
      </c>
      <c r="B1826" s="10" t="s">
        <v>1519</v>
      </c>
      <c r="C1826" s="30" t="s">
        <v>969</v>
      </c>
      <c r="D1826" s="30" t="s">
        <v>497</v>
      </c>
      <c r="E1826" s="30" t="s">
        <v>969</v>
      </c>
      <c r="F1826" s="12">
        <v>15967000</v>
      </c>
      <c r="G1826" s="9"/>
    </row>
    <row r="1827" spans="1:7" ht="46.5" x14ac:dyDescent="0.35">
      <c r="A1827" s="9">
        <v>26</v>
      </c>
      <c r="B1827" s="10" t="s">
        <v>1519</v>
      </c>
      <c r="C1827" s="30" t="s">
        <v>969</v>
      </c>
      <c r="D1827" s="30" t="s">
        <v>497</v>
      </c>
      <c r="E1827" s="30" t="s">
        <v>969</v>
      </c>
      <c r="F1827" s="12">
        <v>3815000</v>
      </c>
      <c r="G1827" s="9"/>
    </row>
    <row r="1828" spans="1:7" ht="46.5" x14ac:dyDescent="0.35">
      <c r="A1828" s="9">
        <v>27</v>
      </c>
      <c r="B1828" s="10" t="s">
        <v>1519</v>
      </c>
      <c r="C1828" s="30" t="s">
        <v>969</v>
      </c>
      <c r="D1828" s="30" t="s">
        <v>497</v>
      </c>
      <c r="E1828" s="30" t="s">
        <v>969</v>
      </c>
      <c r="F1828" s="12">
        <v>9298000</v>
      </c>
      <c r="G1828" s="9"/>
    </row>
    <row r="1829" spans="1:7" ht="46.5" x14ac:dyDescent="0.35">
      <c r="A1829" s="9">
        <v>28</v>
      </c>
      <c r="B1829" s="10" t="s">
        <v>1519</v>
      </c>
      <c r="C1829" s="30" t="s">
        <v>969</v>
      </c>
      <c r="D1829" s="30" t="s">
        <v>497</v>
      </c>
      <c r="E1829" s="30" t="s">
        <v>969</v>
      </c>
      <c r="F1829" s="12">
        <v>2569000</v>
      </c>
      <c r="G1829" s="9"/>
    </row>
    <row r="1830" spans="1:7" ht="46.5" x14ac:dyDescent="0.35">
      <c r="A1830" s="9">
        <v>29</v>
      </c>
      <c r="B1830" s="10" t="s">
        <v>1519</v>
      </c>
      <c r="C1830" s="30" t="s">
        <v>969</v>
      </c>
      <c r="D1830" s="30" t="s">
        <v>497</v>
      </c>
      <c r="E1830" s="30" t="s">
        <v>969</v>
      </c>
      <c r="F1830" s="12">
        <v>9813500</v>
      </c>
      <c r="G1830" s="9"/>
    </row>
    <row r="1831" spans="1:7" ht="46.5" x14ac:dyDescent="0.35">
      <c r="A1831" s="9">
        <v>30</v>
      </c>
      <c r="B1831" s="10" t="s">
        <v>1519</v>
      </c>
      <c r="C1831" s="30" t="s">
        <v>969</v>
      </c>
      <c r="D1831" s="30" t="s">
        <v>497</v>
      </c>
      <c r="E1831" s="30" t="s">
        <v>969</v>
      </c>
      <c r="F1831" s="12">
        <v>9534500</v>
      </c>
      <c r="G1831" s="9"/>
    </row>
    <row r="1832" spans="1:7" ht="46.5" x14ac:dyDescent="0.35">
      <c r="A1832" s="9">
        <v>31</v>
      </c>
      <c r="B1832" s="10" t="s">
        <v>1519</v>
      </c>
      <c r="C1832" s="30" t="s">
        <v>1520</v>
      </c>
      <c r="D1832" s="30" t="s">
        <v>497</v>
      </c>
      <c r="E1832" s="30" t="s">
        <v>1520</v>
      </c>
      <c r="F1832" s="12">
        <v>4061560</v>
      </c>
      <c r="G1832" s="9"/>
    </row>
    <row r="1833" spans="1:7" ht="46.5" x14ac:dyDescent="0.35">
      <c r="A1833" s="9">
        <v>32</v>
      </c>
      <c r="B1833" s="10" t="s">
        <v>1519</v>
      </c>
      <c r="C1833" s="30" t="s">
        <v>1520</v>
      </c>
      <c r="D1833" s="30" t="s">
        <v>497</v>
      </c>
      <c r="E1833" s="30" t="s">
        <v>1520</v>
      </c>
      <c r="F1833" s="12">
        <v>1350000</v>
      </c>
      <c r="G1833" s="9"/>
    </row>
    <row r="1834" spans="1:7" ht="46.5" x14ac:dyDescent="0.35">
      <c r="A1834" s="9">
        <v>33</v>
      </c>
      <c r="B1834" s="10" t="s">
        <v>1519</v>
      </c>
      <c r="C1834" s="30" t="s">
        <v>1520</v>
      </c>
      <c r="D1834" s="30" t="s">
        <v>497</v>
      </c>
      <c r="E1834" s="30" t="s">
        <v>1520</v>
      </c>
      <c r="F1834" s="12">
        <v>2474460</v>
      </c>
      <c r="G1834" s="9"/>
    </row>
    <row r="1835" spans="1:7" ht="46.5" x14ac:dyDescent="0.35">
      <c r="A1835" s="9">
        <v>34</v>
      </c>
      <c r="B1835" s="10" t="s">
        <v>1519</v>
      </c>
      <c r="C1835" s="30" t="s">
        <v>464</v>
      </c>
      <c r="D1835" s="30" t="s">
        <v>497</v>
      </c>
      <c r="E1835" s="30" t="s">
        <v>464</v>
      </c>
      <c r="F1835" s="12">
        <v>9003990</v>
      </c>
      <c r="G1835" s="9"/>
    </row>
    <row r="1836" spans="1:7" s="313" customFormat="1" x14ac:dyDescent="0.35">
      <c r="A1836" s="311">
        <v>35</v>
      </c>
      <c r="B1836" s="311" t="s">
        <v>2284</v>
      </c>
      <c r="C1836" s="311" t="s">
        <v>1507</v>
      </c>
      <c r="D1836" s="311" t="s">
        <v>497</v>
      </c>
      <c r="E1836" s="311" t="s">
        <v>1507</v>
      </c>
      <c r="F1836" s="312">
        <v>230674329.59999999</v>
      </c>
      <c r="G1836" s="311"/>
    </row>
    <row r="1837" spans="1:7" s="313" customFormat="1" x14ac:dyDescent="0.35">
      <c r="A1837" s="311">
        <v>36</v>
      </c>
      <c r="B1837" s="311" t="s">
        <v>2284</v>
      </c>
      <c r="C1837" s="311" t="s">
        <v>1510</v>
      </c>
      <c r="D1837" s="311" t="s">
        <v>497</v>
      </c>
      <c r="E1837" s="311" t="s">
        <v>1510</v>
      </c>
      <c r="F1837" s="312">
        <v>59602980</v>
      </c>
      <c r="G1837" s="311"/>
    </row>
    <row r="1838" spans="1:7" s="313" customFormat="1" x14ac:dyDescent="0.35">
      <c r="A1838" s="311">
        <v>37</v>
      </c>
      <c r="B1838" s="311" t="s">
        <v>2284</v>
      </c>
      <c r="C1838" s="311" t="s">
        <v>1510</v>
      </c>
      <c r="D1838" s="311" t="s">
        <v>497</v>
      </c>
      <c r="E1838" s="311" t="s">
        <v>1510</v>
      </c>
      <c r="F1838" s="312">
        <v>376199991.36000001</v>
      </c>
      <c r="G1838" s="311"/>
    </row>
    <row r="1839" spans="1:7" s="313" customFormat="1" x14ac:dyDescent="0.35">
      <c r="A1839" s="311">
        <v>38</v>
      </c>
      <c r="B1839" s="311" t="s">
        <v>2285</v>
      </c>
      <c r="C1839" s="311" t="s">
        <v>2286</v>
      </c>
      <c r="D1839" s="311" t="s">
        <v>10</v>
      </c>
      <c r="E1839" s="311" t="s">
        <v>2286</v>
      </c>
      <c r="F1839" s="312">
        <v>43310000</v>
      </c>
      <c r="G1839" s="311"/>
    </row>
    <row r="1840" spans="1:7" s="313" customFormat="1" x14ac:dyDescent="0.35">
      <c r="A1840" s="311">
        <v>39</v>
      </c>
      <c r="B1840" s="311" t="s">
        <v>2285</v>
      </c>
      <c r="C1840" s="311" t="s">
        <v>2287</v>
      </c>
      <c r="D1840" s="311" t="s">
        <v>10</v>
      </c>
      <c r="E1840" s="311" t="s">
        <v>2287</v>
      </c>
      <c r="F1840" s="312">
        <v>26310000</v>
      </c>
      <c r="G1840" s="311"/>
    </row>
    <row r="1841" spans="1:7" s="313" customFormat="1" x14ac:dyDescent="0.35">
      <c r="A1841" s="311">
        <v>40</v>
      </c>
      <c r="B1841" s="311" t="s">
        <v>2285</v>
      </c>
      <c r="C1841" s="311" t="s">
        <v>2288</v>
      </c>
      <c r="D1841" s="311" t="s">
        <v>10</v>
      </c>
      <c r="E1841" s="311" t="s">
        <v>2288</v>
      </c>
      <c r="F1841" s="312">
        <v>26310000</v>
      </c>
      <c r="G1841" s="311"/>
    </row>
    <row r="1842" spans="1:7" s="313" customFormat="1" x14ac:dyDescent="0.35">
      <c r="A1842" s="311">
        <v>41</v>
      </c>
      <c r="B1842" s="311" t="s">
        <v>2285</v>
      </c>
      <c r="C1842" s="311" t="s">
        <v>2289</v>
      </c>
      <c r="D1842" s="311" t="s">
        <v>10</v>
      </c>
      <c r="E1842" s="311" t="s">
        <v>2289</v>
      </c>
      <c r="F1842" s="312">
        <v>43310000</v>
      </c>
      <c r="G1842" s="311"/>
    </row>
    <row r="1843" spans="1:7" s="313" customFormat="1" x14ac:dyDescent="0.35">
      <c r="A1843" s="311">
        <v>42</v>
      </c>
      <c r="B1843" s="311" t="s">
        <v>2285</v>
      </c>
      <c r="C1843" s="311" t="s">
        <v>2290</v>
      </c>
      <c r="D1843" s="311" t="s">
        <v>10</v>
      </c>
      <c r="E1843" s="311" t="s">
        <v>2290</v>
      </c>
      <c r="F1843" s="312">
        <v>43310000</v>
      </c>
      <c r="G1843" s="311"/>
    </row>
    <row r="1844" spans="1:7" s="313" customFormat="1" x14ac:dyDescent="0.35">
      <c r="A1844" s="311">
        <v>43</v>
      </c>
      <c r="B1844" s="311" t="s">
        <v>2285</v>
      </c>
      <c r="C1844" s="311" t="s">
        <v>2291</v>
      </c>
      <c r="D1844" s="311" t="s">
        <v>10</v>
      </c>
      <c r="E1844" s="311" t="s">
        <v>2291</v>
      </c>
      <c r="F1844" s="312">
        <v>43310000</v>
      </c>
      <c r="G1844" s="311"/>
    </row>
    <row r="1845" spans="1:7" s="313" customFormat="1" x14ac:dyDescent="0.35">
      <c r="A1845" s="311">
        <v>44</v>
      </c>
      <c r="B1845" s="311" t="s">
        <v>2285</v>
      </c>
      <c r="C1845" s="311" t="s">
        <v>2292</v>
      </c>
      <c r="D1845" s="311" t="s">
        <v>10</v>
      </c>
      <c r="E1845" s="311" t="s">
        <v>2292</v>
      </c>
      <c r="F1845" s="312">
        <v>60310000</v>
      </c>
      <c r="G1845" s="311"/>
    </row>
    <row r="1846" spans="1:7" s="313" customFormat="1" x14ac:dyDescent="0.35">
      <c r="A1846" s="311">
        <v>45</v>
      </c>
      <c r="B1846" s="311" t="s">
        <v>2285</v>
      </c>
      <c r="C1846" s="311" t="s">
        <v>2293</v>
      </c>
      <c r="D1846" s="311" t="s">
        <v>10</v>
      </c>
      <c r="E1846" s="311" t="s">
        <v>2293</v>
      </c>
      <c r="F1846" s="312">
        <v>26310000</v>
      </c>
      <c r="G1846" s="311"/>
    </row>
    <row r="1847" spans="1:7" s="313" customFormat="1" x14ac:dyDescent="0.35">
      <c r="A1847" s="311">
        <v>46</v>
      </c>
      <c r="B1847" s="311" t="s">
        <v>2285</v>
      </c>
      <c r="C1847" s="311" t="s">
        <v>2294</v>
      </c>
      <c r="D1847" s="311" t="s">
        <v>10</v>
      </c>
      <c r="E1847" s="311" t="s">
        <v>2294</v>
      </c>
      <c r="F1847" s="312">
        <v>43310000</v>
      </c>
      <c r="G1847" s="311"/>
    </row>
    <row r="1848" spans="1:7" s="313" customFormat="1" x14ac:dyDescent="0.35">
      <c r="A1848" s="311">
        <v>47</v>
      </c>
      <c r="B1848" s="311" t="s">
        <v>2285</v>
      </c>
      <c r="C1848" s="311" t="s">
        <v>2295</v>
      </c>
      <c r="D1848" s="311" t="s">
        <v>10</v>
      </c>
      <c r="E1848" s="311" t="s">
        <v>2295</v>
      </c>
      <c r="F1848" s="312">
        <v>26310000</v>
      </c>
      <c r="G1848" s="311"/>
    </row>
    <row r="1849" spans="1:7" s="313" customFormat="1" x14ac:dyDescent="0.35">
      <c r="A1849" s="311">
        <v>48</v>
      </c>
      <c r="B1849" s="311" t="s">
        <v>2285</v>
      </c>
      <c r="C1849" s="311" t="s">
        <v>2296</v>
      </c>
      <c r="D1849" s="311" t="s">
        <v>10</v>
      </c>
      <c r="E1849" s="311" t="s">
        <v>2296</v>
      </c>
      <c r="F1849" s="312">
        <v>26310000</v>
      </c>
      <c r="G1849" s="311"/>
    </row>
    <row r="1850" spans="1:7" s="313" customFormat="1" x14ac:dyDescent="0.35">
      <c r="A1850" s="311">
        <v>49</v>
      </c>
      <c r="B1850" s="311" t="s">
        <v>2285</v>
      </c>
      <c r="C1850" s="311" t="s">
        <v>2297</v>
      </c>
      <c r="D1850" s="311" t="s">
        <v>10</v>
      </c>
      <c r="E1850" s="311" t="s">
        <v>2297</v>
      </c>
      <c r="F1850" s="312">
        <v>107310000</v>
      </c>
      <c r="G1850" s="311"/>
    </row>
    <row r="1851" spans="1:7" s="35" customFormat="1" x14ac:dyDescent="0.35">
      <c r="A1851" s="382" t="s">
        <v>1679</v>
      </c>
      <c r="B1851" s="382"/>
      <c r="C1851" s="382"/>
      <c r="D1851" s="382"/>
      <c r="E1851" s="382"/>
      <c r="F1851" s="132">
        <f>SUM(F1802:F1850)</f>
        <v>9858773580.7200012</v>
      </c>
      <c r="G1851" s="89"/>
    </row>
    <row r="1852" spans="1:7" s="58" customFormat="1" ht="18" x14ac:dyDescent="0.4">
      <c r="A1852" s="423" t="s">
        <v>1678</v>
      </c>
      <c r="B1852" s="424"/>
      <c r="C1852" s="424"/>
      <c r="D1852" s="424"/>
      <c r="E1852" s="425"/>
      <c r="F1852" s="254">
        <f>SUM(F1851,F1800,F1709,F1680,F1612,F1576,F1496,F1415,F1325,F1293,F1232,F1167,F1093,F1030,F971,F922,F849,F819,F759,F649,F569,F498,F454,F337,F295,F190)</f>
        <v>29362648017.209999</v>
      </c>
      <c r="G1852" s="171"/>
    </row>
    <row r="1853" spans="1:7" s="242" customFormat="1" ht="20" x14ac:dyDescent="0.4">
      <c r="A1853" s="421" t="s">
        <v>2207</v>
      </c>
      <c r="B1853" s="421"/>
      <c r="C1853" s="421"/>
      <c r="D1853" s="421"/>
      <c r="E1853" s="421"/>
      <c r="F1853" s="234"/>
      <c r="G1853" s="165"/>
    </row>
    <row r="1854" spans="1:7" s="242" customFormat="1" ht="62" x14ac:dyDescent="0.35">
      <c r="A1854" s="166" t="s">
        <v>0</v>
      </c>
      <c r="B1854" s="167" t="s">
        <v>1</v>
      </c>
      <c r="C1854" s="167" t="s">
        <v>2</v>
      </c>
      <c r="D1854" s="167" t="s">
        <v>3</v>
      </c>
      <c r="E1854" s="167" t="s">
        <v>4</v>
      </c>
      <c r="F1854" s="168" t="s">
        <v>5</v>
      </c>
      <c r="G1854" s="167" t="s">
        <v>1824</v>
      </c>
    </row>
    <row r="1855" spans="1:7" s="242" customFormat="1" x14ac:dyDescent="0.35">
      <c r="A1855" s="385" t="s">
        <v>1849</v>
      </c>
      <c r="B1855" s="385"/>
      <c r="C1855" s="385"/>
      <c r="D1855" s="385"/>
      <c r="E1855" s="385"/>
      <c r="F1855" s="235"/>
      <c r="G1855" s="235"/>
    </row>
    <row r="1856" spans="1:7" s="242" customFormat="1" ht="31" x14ac:dyDescent="0.35">
      <c r="A1856" s="172">
        <v>1</v>
      </c>
      <c r="B1856" s="10" t="s">
        <v>1850</v>
      </c>
      <c r="C1856" s="10" t="s">
        <v>1851</v>
      </c>
      <c r="D1856" s="290" t="s">
        <v>666</v>
      </c>
      <c r="E1856" s="10" t="s">
        <v>1853</v>
      </c>
      <c r="F1856" s="173">
        <v>29917500</v>
      </c>
      <c r="G1856" s="290" t="s">
        <v>1829</v>
      </c>
    </row>
    <row r="1857" spans="1:7" s="242" customFormat="1" ht="31" x14ac:dyDescent="0.35">
      <c r="A1857" s="172">
        <v>2</v>
      </c>
      <c r="B1857" s="10" t="s">
        <v>1850</v>
      </c>
      <c r="C1857" s="10" t="s">
        <v>1854</v>
      </c>
      <c r="D1857" s="290" t="s">
        <v>666</v>
      </c>
      <c r="E1857" s="10" t="s">
        <v>1855</v>
      </c>
      <c r="F1857" s="173">
        <v>1424000</v>
      </c>
      <c r="G1857" s="290" t="s">
        <v>1829</v>
      </c>
    </row>
    <row r="1858" spans="1:7" s="242" customFormat="1" ht="31" x14ac:dyDescent="0.35">
      <c r="A1858" s="172">
        <v>3</v>
      </c>
      <c r="B1858" s="10" t="s">
        <v>1850</v>
      </c>
      <c r="C1858" s="10" t="s">
        <v>1856</v>
      </c>
      <c r="D1858" s="290" t="s">
        <v>666</v>
      </c>
      <c r="E1858" s="10" t="s">
        <v>1857</v>
      </c>
      <c r="F1858" s="173">
        <v>41704600</v>
      </c>
      <c r="G1858" s="290" t="s">
        <v>1829</v>
      </c>
    </row>
    <row r="1859" spans="1:7" s="242" customFormat="1" ht="46.5" x14ac:dyDescent="0.35">
      <c r="A1859" s="172">
        <v>4</v>
      </c>
      <c r="B1859" s="10" t="s">
        <v>1858</v>
      </c>
      <c r="C1859" s="10" t="s">
        <v>1859</v>
      </c>
      <c r="D1859" s="290" t="s">
        <v>106</v>
      </c>
      <c r="E1859" s="10" t="s">
        <v>1859</v>
      </c>
      <c r="F1859" s="173">
        <v>8000000</v>
      </c>
      <c r="G1859" s="290" t="s">
        <v>1829</v>
      </c>
    </row>
    <row r="1860" spans="1:7" s="242" customFormat="1" ht="31" x14ac:dyDescent="0.35">
      <c r="A1860" s="172">
        <v>5</v>
      </c>
      <c r="B1860" s="10" t="s">
        <v>1860</v>
      </c>
      <c r="C1860" s="10" t="s">
        <v>1861</v>
      </c>
      <c r="D1860" s="290" t="s">
        <v>666</v>
      </c>
      <c r="E1860" s="10" t="s">
        <v>1861</v>
      </c>
      <c r="F1860" s="173">
        <v>2370000</v>
      </c>
      <c r="G1860" s="290" t="s">
        <v>1829</v>
      </c>
    </row>
    <row r="1861" spans="1:7" s="242" customFormat="1" ht="31" x14ac:dyDescent="0.35">
      <c r="A1861" s="172">
        <v>6</v>
      </c>
      <c r="B1861" s="10" t="s">
        <v>1862</v>
      </c>
      <c r="C1861" s="10" t="s">
        <v>1859</v>
      </c>
      <c r="D1861" s="290" t="s">
        <v>106</v>
      </c>
      <c r="E1861" s="10" t="s">
        <v>1859</v>
      </c>
      <c r="F1861" s="173">
        <v>2495000</v>
      </c>
      <c r="G1861" s="290" t="s">
        <v>1829</v>
      </c>
    </row>
    <row r="1862" spans="1:7" s="242" customFormat="1" x14ac:dyDescent="0.35">
      <c r="A1862" s="415" t="s">
        <v>1863</v>
      </c>
      <c r="B1862" s="416"/>
      <c r="C1862" s="416"/>
      <c r="D1862" s="416"/>
      <c r="E1862" s="417"/>
      <c r="F1862" s="174">
        <f>SUM(F1856:F1861)</f>
        <v>85911100</v>
      </c>
      <c r="G1862" s="290"/>
    </row>
    <row r="1863" spans="1:7" s="242" customFormat="1" x14ac:dyDescent="0.35">
      <c r="A1863" s="236"/>
      <c r="B1863" s="383" t="s">
        <v>1864</v>
      </c>
      <c r="C1863" s="383"/>
      <c r="D1863" s="383"/>
      <c r="E1863" s="383"/>
      <c r="F1863" s="237"/>
      <c r="G1863" s="60"/>
    </row>
    <row r="1864" spans="1:7" s="242" customFormat="1" ht="31" x14ac:dyDescent="0.35">
      <c r="A1864" s="175">
        <v>1</v>
      </c>
      <c r="B1864" s="147" t="s">
        <v>1865</v>
      </c>
      <c r="C1864" s="147" t="s">
        <v>1866</v>
      </c>
      <c r="D1864" s="241" t="s">
        <v>106</v>
      </c>
      <c r="E1864" s="147" t="s">
        <v>1866</v>
      </c>
      <c r="F1864" s="177">
        <v>26000000</v>
      </c>
      <c r="G1864" s="241" t="s">
        <v>1829</v>
      </c>
    </row>
    <row r="1865" spans="1:7" s="242" customFormat="1" ht="31" x14ac:dyDescent="0.35">
      <c r="A1865" s="175">
        <v>2</v>
      </c>
      <c r="B1865" s="147" t="s">
        <v>1867</v>
      </c>
      <c r="C1865" s="147" t="s">
        <v>1868</v>
      </c>
      <c r="D1865" s="241" t="s">
        <v>666</v>
      </c>
      <c r="E1865" s="147" t="s">
        <v>1869</v>
      </c>
      <c r="F1865" s="177">
        <v>41707575</v>
      </c>
      <c r="G1865" s="241" t="s">
        <v>1829</v>
      </c>
    </row>
    <row r="1866" spans="1:7" s="242" customFormat="1" ht="31" x14ac:dyDescent="0.35">
      <c r="A1866" s="175">
        <v>3</v>
      </c>
      <c r="B1866" s="147" t="s">
        <v>1867</v>
      </c>
      <c r="C1866" s="147" t="s">
        <v>475</v>
      </c>
      <c r="D1866" s="241" t="s">
        <v>666</v>
      </c>
      <c r="E1866" s="147" t="s">
        <v>1870</v>
      </c>
      <c r="F1866" s="177">
        <v>27579500</v>
      </c>
      <c r="G1866" s="241" t="s">
        <v>1829</v>
      </c>
    </row>
    <row r="1867" spans="1:7" s="242" customFormat="1" ht="31" x14ac:dyDescent="0.35">
      <c r="A1867" s="175">
        <v>4</v>
      </c>
      <c r="B1867" s="147" t="s">
        <v>1867</v>
      </c>
      <c r="C1867" s="147" t="s">
        <v>1871</v>
      </c>
      <c r="D1867" s="241" t="s">
        <v>666</v>
      </c>
      <c r="E1867" s="147" t="s">
        <v>1872</v>
      </c>
      <c r="F1867" s="177">
        <v>92019260</v>
      </c>
      <c r="G1867" s="241" t="s">
        <v>1829</v>
      </c>
    </row>
    <row r="1868" spans="1:7" s="242" customFormat="1" x14ac:dyDescent="0.35">
      <c r="A1868" s="175"/>
      <c r="B1868" s="382" t="s">
        <v>1873</v>
      </c>
      <c r="C1868" s="382"/>
      <c r="D1868" s="382"/>
      <c r="E1868" s="382"/>
      <c r="F1868" s="176">
        <f>SUM(F1864:F1867)</f>
        <v>187306335</v>
      </c>
      <c r="G1868" s="241"/>
    </row>
    <row r="1869" spans="1:7" s="242" customFormat="1" x14ac:dyDescent="0.35">
      <c r="A1869" s="383" t="s">
        <v>1874</v>
      </c>
      <c r="B1869" s="383"/>
      <c r="C1869" s="383"/>
      <c r="D1869" s="383"/>
      <c r="E1869" s="383"/>
      <c r="F1869" s="237"/>
      <c r="G1869" s="60"/>
    </row>
    <row r="1870" spans="1:7" s="242" customFormat="1" ht="31" x14ac:dyDescent="0.35">
      <c r="A1870" s="178">
        <v>1</v>
      </c>
      <c r="B1870" s="147" t="s">
        <v>1875</v>
      </c>
      <c r="C1870" s="147" t="s">
        <v>1876</v>
      </c>
      <c r="D1870" s="241" t="s">
        <v>106</v>
      </c>
      <c r="E1870" s="147" t="s">
        <v>1876</v>
      </c>
      <c r="F1870" s="177">
        <v>18000000</v>
      </c>
      <c r="G1870" s="241" t="s">
        <v>1829</v>
      </c>
    </row>
    <row r="1871" spans="1:7" s="242" customFormat="1" ht="46.5" x14ac:dyDescent="0.35">
      <c r="A1871" s="178">
        <v>2</v>
      </c>
      <c r="B1871" s="147" t="s">
        <v>1877</v>
      </c>
      <c r="C1871" s="147" t="s">
        <v>1878</v>
      </c>
      <c r="D1871" s="241" t="s">
        <v>106</v>
      </c>
      <c r="E1871" s="147" t="s">
        <v>1878</v>
      </c>
      <c r="F1871" s="177">
        <v>10899000</v>
      </c>
      <c r="G1871" s="241" t="s">
        <v>1829</v>
      </c>
    </row>
    <row r="1872" spans="1:7" s="242" customFormat="1" ht="31" x14ac:dyDescent="0.35">
      <c r="A1872" s="179">
        <v>3</v>
      </c>
      <c r="B1872" s="10" t="s">
        <v>1879</v>
      </c>
      <c r="C1872" s="10" t="s">
        <v>1880</v>
      </c>
      <c r="D1872" s="290" t="s">
        <v>106</v>
      </c>
      <c r="E1872" s="10" t="s">
        <v>1881</v>
      </c>
      <c r="F1872" s="173">
        <v>9600000</v>
      </c>
      <c r="G1872" s="290" t="s">
        <v>1829</v>
      </c>
    </row>
    <row r="1873" spans="1:7" s="242" customFormat="1" ht="31" x14ac:dyDescent="0.35">
      <c r="A1873" s="298">
        <v>4</v>
      </c>
      <c r="B1873" s="299" t="s">
        <v>1882</v>
      </c>
      <c r="C1873" s="299" t="s">
        <v>1883</v>
      </c>
      <c r="D1873" s="170" t="s">
        <v>666</v>
      </c>
      <c r="E1873" s="299" t="s">
        <v>1883</v>
      </c>
      <c r="F1873" s="300">
        <v>21872000</v>
      </c>
      <c r="G1873" s="170" t="s">
        <v>1829</v>
      </c>
    </row>
    <row r="1874" spans="1:7" s="242" customFormat="1" ht="31" x14ac:dyDescent="0.35">
      <c r="A1874" s="179">
        <v>5</v>
      </c>
      <c r="B1874" s="10" t="s">
        <v>1882</v>
      </c>
      <c r="C1874" s="10" t="s">
        <v>1884</v>
      </c>
      <c r="D1874" s="290" t="s">
        <v>666</v>
      </c>
      <c r="E1874" s="10" t="s">
        <v>1884</v>
      </c>
      <c r="F1874" s="173">
        <v>14035000</v>
      </c>
      <c r="G1874" s="290" t="s">
        <v>1829</v>
      </c>
    </row>
    <row r="1875" spans="1:7" s="242" customFormat="1" ht="31" x14ac:dyDescent="0.35">
      <c r="A1875" s="179">
        <v>6</v>
      </c>
      <c r="B1875" s="10" t="s">
        <v>1885</v>
      </c>
      <c r="C1875" s="10" t="s">
        <v>1886</v>
      </c>
      <c r="D1875" s="290" t="s">
        <v>666</v>
      </c>
      <c r="E1875" s="10" t="s">
        <v>1886</v>
      </c>
      <c r="F1875" s="173">
        <v>79374500</v>
      </c>
      <c r="G1875" s="290" t="s">
        <v>1829</v>
      </c>
    </row>
    <row r="1876" spans="1:7" s="242" customFormat="1" ht="31" x14ac:dyDescent="0.35">
      <c r="A1876" s="179">
        <v>7</v>
      </c>
      <c r="B1876" s="10" t="s">
        <v>1882</v>
      </c>
      <c r="C1876" s="10" t="s">
        <v>1886</v>
      </c>
      <c r="D1876" s="290" t="s">
        <v>666</v>
      </c>
      <c r="E1876" s="10" t="s">
        <v>1886</v>
      </c>
      <c r="F1876" s="173">
        <v>118415950</v>
      </c>
      <c r="G1876" s="290" t="s">
        <v>1829</v>
      </c>
    </row>
    <row r="1877" spans="1:7" s="242" customFormat="1" x14ac:dyDescent="0.35">
      <c r="A1877" s="415" t="s">
        <v>1887</v>
      </c>
      <c r="B1877" s="416"/>
      <c r="C1877" s="416"/>
      <c r="D1877" s="416"/>
      <c r="E1877" s="417"/>
      <c r="F1877" s="174">
        <f>SUM(F1870:F1876)</f>
        <v>272196450</v>
      </c>
      <c r="G1877" s="180"/>
    </row>
    <row r="1878" spans="1:7" s="242" customFormat="1" ht="15.65" customHeight="1" x14ac:dyDescent="0.35">
      <c r="A1878" s="418" t="s">
        <v>1888</v>
      </c>
      <c r="B1878" s="419"/>
      <c r="C1878" s="419"/>
      <c r="D1878" s="419"/>
      <c r="E1878" s="420"/>
      <c r="F1878" s="237"/>
      <c r="G1878" s="240"/>
    </row>
    <row r="1879" spans="1:7" s="242" customFormat="1" ht="46.5" x14ac:dyDescent="0.35">
      <c r="A1879" s="179">
        <v>1</v>
      </c>
      <c r="B1879" s="10" t="s">
        <v>1889</v>
      </c>
      <c r="C1879" s="10" t="s">
        <v>1890</v>
      </c>
      <c r="D1879" s="290" t="s">
        <v>106</v>
      </c>
      <c r="E1879" s="10" t="s">
        <v>1891</v>
      </c>
      <c r="F1879" s="173">
        <v>1250000</v>
      </c>
      <c r="G1879" s="290" t="s">
        <v>1829</v>
      </c>
    </row>
    <row r="1880" spans="1:7" s="242" customFormat="1" ht="46.5" x14ac:dyDescent="0.35">
      <c r="A1880" s="179">
        <v>2</v>
      </c>
      <c r="B1880" s="10" t="s">
        <v>1892</v>
      </c>
      <c r="C1880" s="10" t="s">
        <v>1893</v>
      </c>
      <c r="D1880" s="290" t="s">
        <v>106</v>
      </c>
      <c r="E1880" s="10" t="s">
        <v>1893</v>
      </c>
      <c r="F1880" s="173">
        <v>19332500</v>
      </c>
      <c r="G1880" s="290" t="s">
        <v>1829</v>
      </c>
    </row>
    <row r="1881" spans="1:7" s="242" customFormat="1" ht="46.5" x14ac:dyDescent="0.35">
      <c r="A1881" s="181">
        <v>3</v>
      </c>
      <c r="B1881" s="182" t="s">
        <v>1894</v>
      </c>
      <c r="C1881" s="182" t="s">
        <v>2242</v>
      </c>
      <c r="D1881" s="95" t="s">
        <v>106</v>
      </c>
      <c r="E1881" s="182" t="s">
        <v>2242</v>
      </c>
      <c r="F1881" s="183">
        <v>1567500</v>
      </c>
      <c r="G1881" s="95" t="s">
        <v>1829</v>
      </c>
    </row>
    <row r="1882" spans="1:7" s="242" customFormat="1" ht="31" x14ac:dyDescent="0.35">
      <c r="A1882" s="179">
        <v>4</v>
      </c>
      <c r="B1882" s="10" t="s">
        <v>1895</v>
      </c>
      <c r="C1882" s="10" t="s">
        <v>586</v>
      </c>
      <c r="D1882" s="290" t="s">
        <v>666</v>
      </c>
      <c r="E1882" s="10" t="s">
        <v>1896</v>
      </c>
      <c r="F1882" s="173">
        <v>15461000</v>
      </c>
      <c r="G1882" s="290" t="s">
        <v>1829</v>
      </c>
    </row>
    <row r="1883" spans="1:7" s="242" customFormat="1" ht="31" x14ac:dyDescent="0.35">
      <c r="A1883" s="179">
        <v>5</v>
      </c>
      <c r="B1883" s="10" t="s">
        <v>1897</v>
      </c>
      <c r="C1883" s="10" t="s">
        <v>1898</v>
      </c>
      <c r="D1883" s="290" t="s">
        <v>666</v>
      </c>
      <c r="E1883" s="10" t="s">
        <v>1899</v>
      </c>
      <c r="F1883" s="173">
        <v>8880000</v>
      </c>
      <c r="G1883" s="290" t="s">
        <v>1829</v>
      </c>
    </row>
    <row r="1884" spans="1:7" s="242" customFormat="1" ht="31" x14ac:dyDescent="0.35">
      <c r="A1884" s="179">
        <v>6</v>
      </c>
      <c r="B1884" s="10" t="s">
        <v>1900</v>
      </c>
      <c r="C1884" s="10" t="s">
        <v>586</v>
      </c>
      <c r="D1884" s="290" t="s">
        <v>666</v>
      </c>
      <c r="E1884" s="10" t="s">
        <v>1896</v>
      </c>
      <c r="F1884" s="173">
        <v>4828000</v>
      </c>
      <c r="G1884" s="290" t="s">
        <v>1829</v>
      </c>
    </row>
    <row r="1885" spans="1:7" s="242" customFormat="1" ht="31" x14ac:dyDescent="0.35">
      <c r="A1885" s="179">
        <v>7</v>
      </c>
      <c r="B1885" s="10" t="s">
        <v>1901</v>
      </c>
      <c r="C1885" s="10" t="s">
        <v>586</v>
      </c>
      <c r="D1885" s="290" t="s">
        <v>666</v>
      </c>
      <c r="E1885" s="10" t="s">
        <v>1896</v>
      </c>
      <c r="F1885" s="173">
        <v>7505700</v>
      </c>
      <c r="G1885" s="290" t="s">
        <v>1829</v>
      </c>
    </row>
    <row r="1886" spans="1:7" s="242" customFormat="1" ht="31" x14ac:dyDescent="0.35">
      <c r="A1886" s="179">
        <v>8</v>
      </c>
      <c r="B1886" s="10" t="s">
        <v>1902</v>
      </c>
      <c r="C1886" s="10" t="s">
        <v>1903</v>
      </c>
      <c r="D1886" s="290" t="s">
        <v>666</v>
      </c>
      <c r="E1886" s="10" t="s">
        <v>1904</v>
      </c>
      <c r="F1886" s="173">
        <v>34416000</v>
      </c>
      <c r="G1886" s="290" t="s">
        <v>1829</v>
      </c>
    </row>
    <row r="1887" spans="1:7" s="242" customFormat="1" ht="31" x14ac:dyDescent="0.35">
      <c r="A1887" s="179">
        <v>9</v>
      </c>
      <c r="B1887" s="10" t="s">
        <v>1905</v>
      </c>
      <c r="C1887" s="10" t="s">
        <v>2243</v>
      </c>
      <c r="D1887" s="290" t="s">
        <v>666</v>
      </c>
      <c r="E1887" s="10" t="s">
        <v>2244</v>
      </c>
      <c r="F1887" s="173">
        <v>15950000</v>
      </c>
      <c r="G1887" s="290" t="s">
        <v>1829</v>
      </c>
    </row>
    <row r="1888" spans="1:7" s="242" customFormat="1" ht="31" x14ac:dyDescent="0.35">
      <c r="A1888" s="179">
        <v>10</v>
      </c>
      <c r="B1888" s="10" t="s">
        <v>1906</v>
      </c>
      <c r="C1888" s="10" t="s">
        <v>586</v>
      </c>
      <c r="D1888" s="290" t="s">
        <v>666</v>
      </c>
      <c r="E1888" s="10" t="s">
        <v>1896</v>
      </c>
      <c r="F1888" s="173">
        <v>3231000</v>
      </c>
      <c r="G1888" s="290" t="s">
        <v>1829</v>
      </c>
    </row>
    <row r="1889" spans="1:7" s="242" customFormat="1" ht="31" x14ac:dyDescent="0.35">
      <c r="A1889" s="179">
        <v>11</v>
      </c>
      <c r="B1889" s="10" t="s">
        <v>1907</v>
      </c>
      <c r="C1889" s="10" t="s">
        <v>1908</v>
      </c>
      <c r="D1889" s="290" t="s">
        <v>666</v>
      </c>
      <c r="E1889" s="10" t="s">
        <v>1909</v>
      </c>
      <c r="F1889" s="173">
        <v>8190000</v>
      </c>
      <c r="G1889" s="290" t="s">
        <v>1829</v>
      </c>
    </row>
    <row r="1890" spans="1:7" s="242" customFormat="1" ht="46.5" x14ac:dyDescent="0.35">
      <c r="A1890" s="179">
        <v>12</v>
      </c>
      <c r="B1890" s="10" t="s">
        <v>1910</v>
      </c>
      <c r="C1890" s="10" t="s">
        <v>1898</v>
      </c>
      <c r="D1890" s="290" t="s">
        <v>666</v>
      </c>
      <c r="E1890" s="10" t="s">
        <v>1899</v>
      </c>
      <c r="F1890" s="173">
        <v>12736921.91</v>
      </c>
      <c r="G1890" s="290" t="s">
        <v>1829</v>
      </c>
    </row>
    <row r="1891" spans="1:7" s="242" customFormat="1" ht="31" x14ac:dyDescent="0.35">
      <c r="A1891" s="179">
        <v>13</v>
      </c>
      <c r="B1891" s="10" t="s">
        <v>1911</v>
      </c>
      <c r="C1891" s="10" t="s">
        <v>1912</v>
      </c>
      <c r="D1891" s="290" t="s">
        <v>666</v>
      </c>
      <c r="E1891" s="10" t="s">
        <v>1912</v>
      </c>
      <c r="F1891" s="173">
        <v>13200000</v>
      </c>
      <c r="G1891" s="290" t="s">
        <v>1829</v>
      </c>
    </row>
    <row r="1892" spans="1:7" s="242" customFormat="1" ht="31" x14ac:dyDescent="0.35">
      <c r="A1892" s="179">
        <v>14</v>
      </c>
      <c r="B1892" s="10" t="s">
        <v>1913</v>
      </c>
      <c r="C1892" s="10" t="s">
        <v>1898</v>
      </c>
      <c r="D1892" s="290" t="s">
        <v>666</v>
      </c>
      <c r="E1892" s="10" t="s">
        <v>1899</v>
      </c>
      <c r="F1892" s="173">
        <v>25251601</v>
      </c>
      <c r="G1892" s="290" t="s">
        <v>1829</v>
      </c>
    </row>
    <row r="1893" spans="1:7" s="242" customFormat="1" ht="31" x14ac:dyDescent="0.35">
      <c r="A1893" s="179">
        <v>15</v>
      </c>
      <c r="B1893" s="10" t="s">
        <v>1914</v>
      </c>
      <c r="C1893" s="10" t="s">
        <v>1915</v>
      </c>
      <c r="D1893" s="290" t="s">
        <v>666</v>
      </c>
      <c r="E1893" s="10" t="s">
        <v>2245</v>
      </c>
      <c r="F1893" s="173">
        <v>22918000</v>
      </c>
      <c r="G1893" s="290" t="s">
        <v>1829</v>
      </c>
    </row>
    <row r="1894" spans="1:7" s="242" customFormat="1" ht="31" x14ac:dyDescent="0.35">
      <c r="A1894" s="179">
        <v>16</v>
      </c>
      <c r="B1894" s="10" t="s">
        <v>1916</v>
      </c>
      <c r="C1894" s="10" t="s">
        <v>1912</v>
      </c>
      <c r="D1894" s="290" t="s">
        <v>666</v>
      </c>
      <c r="E1894" s="10" t="s">
        <v>1912</v>
      </c>
      <c r="F1894" s="173">
        <v>5830200</v>
      </c>
      <c r="G1894" s="290" t="s">
        <v>1829</v>
      </c>
    </row>
    <row r="1895" spans="1:7" s="242" customFormat="1" ht="15.65" customHeight="1" x14ac:dyDescent="0.35">
      <c r="A1895" s="415" t="s">
        <v>1917</v>
      </c>
      <c r="B1895" s="416"/>
      <c r="C1895" s="416"/>
      <c r="D1895" s="416"/>
      <c r="E1895" s="417"/>
      <c r="F1895" s="174">
        <f>SUM(F1879:F1894)</f>
        <v>200548422.91</v>
      </c>
      <c r="G1895" s="290"/>
    </row>
    <row r="1896" spans="1:7" s="242" customFormat="1" ht="15.65" customHeight="1" x14ac:dyDescent="0.35">
      <c r="A1896" s="418" t="s">
        <v>1918</v>
      </c>
      <c r="B1896" s="419"/>
      <c r="C1896" s="419"/>
      <c r="D1896" s="419"/>
      <c r="E1896" s="420"/>
      <c r="F1896" s="237"/>
      <c r="G1896" s="60"/>
    </row>
    <row r="1897" spans="1:7" s="242" customFormat="1" ht="46.5" x14ac:dyDescent="0.35">
      <c r="A1897" s="178">
        <v>1</v>
      </c>
      <c r="B1897" s="147" t="s">
        <v>1919</v>
      </c>
      <c r="C1897" s="147" t="s">
        <v>1920</v>
      </c>
      <c r="D1897" s="241" t="s">
        <v>106</v>
      </c>
      <c r="E1897" s="147" t="s">
        <v>1920</v>
      </c>
      <c r="F1897" s="177">
        <v>19000000</v>
      </c>
      <c r="G1897" s="241" t="s">
        <v>1829</v>
      </c>
    </row>
    <row r="1898" spans="1:7" s="242" customFormat="1" ht="31" x14ac:dyDescent="0.35">
      <c r="A1898" s="178">
        <v>2</v>
      </c>
      <c r="B1898" s="147" t="s">
        <v>1921</v>
      </c>
      <c r="C1898" s="147" t="s">
        <v>1922</v>
      </c>
      <c r="D1898" s="241" t="s">
        <v>106</v>
      </c>
      <c r="E1898" s="147" t="s">
        <v>1922</v>
      </c>
      <c r="F1898" s="177">
        <v>26000000</v>
      </c>
      <c r="G1898" s="241" t="s">
        <v>1829</v>
      </c>
    </row>
    <row r="1899" spans="1:7" s="242" customFormat="1" ht="31" x14ac:dyDescent="0.35">
      <c r="A1899" s="178">
        <v>3</v>
      </c>
      <c r="B1899" s="147" t="s">
        <v>1923</v>
      </c>
      <c r="C1899" s="147" t="s">
        <v>1924</v>
      </c>
      <c r="D1899" s="241" t="s">
        <v>106</v>
      </c>
      <c r="E1899" s="147" t="str">
        <f t="shared" ref="E1899:E1917" si="2">C1899</f>
        <v>Richard P Matafu</v>
      </c>
      <c r="F1899" s="177">
        <v>42196000</v>
      </c>
      <c r="G1899" s="241" t="s">
        <v>1829</v>
      </c>
    </row>
    <row r="1900" spans="1:7" s="242" customFormat="1" x14ac:dyDescent="0.35">
      <c r="A1900" s="178">
        <v>4</v>
      </c>
      <c r="B1900" s="147" t="s">
        <v>1925</v>
      </c>
      <c r="C1900" s="147" t="s">
        <v>1926</v>
      </c>
      <c r="D1900" s="241" t="s">
        <v>106</v>
      </c>
      <c r="E1900" s="147" t="str">
        <f t="shared" si="2"/>
        <v>Denis Kessy</v>
      </c>
      <c r="F1900" s="177">
        <v>6737000</v>
      </c>
      <c r="G1900" s="241" t="s">
        <v>1829</v>
      </c>
    </row>
    <row r="1901" spans="1:7" s="242" customFormat="1" ht="31" x14ac:dyDescent="0.35">
      <c r="A1901" s="178">
        <v>5</v>
      </c>
      <c r="B1901" s="301" t="s">
        <v>1927</v>
      </c>
      <c r="C1901" s="147" t="s">
        <v>1928</v>
      </c>
      <c r="D1901" s="241" t="s">
        <v>106</v>
      </c>
      <c r="E1901" s="147" t="str">
        <f t="shared" si="2"/>
        <v xml:space="preserve">Amory Assery Abely </v>
      </c>
      <c r="F1901" s="177">
        <v>3787000</v>
      </c>
      <c r="G1901" s="241" t="s">
        <v>1829</v>
      </c>
    </row>
    <row r="1902" spans="1:7" s="242" customFormat="1" x14ac:dyDescent="0.35">
      <c r="A1902" s="178">
        <v>6</v>
      </c>
      <c r="B1902" s="147" t="s">
        <v>1929</v>
      </c>
      <c r="C1902" s="147" t="s">
        <v>1930</v>
      </c>
      <c r="D1902" s="241" t="s">
        <v>106</v>
      </c>
      <c r="E1902" s="147" t="str">
        <f t="shared" si="2"/>
        <v>John Kasael Kimambo</v>
      </c>
      <c r="F1902" s="177">
        <v>1050000</v>
      </c>
      <c r="G1902" s="241" t="s">
        <v>1829</v>
      </c>
    </row>
    <row r="1903" spans="1:7" s="242" customFormat="1" ht="31" x14ac:dyDescent="0.35">
      <c r="A1903" s="178">
        <v>7</v>
      </c>
      <c r="B1903" s="147" t="s">
        <v>1931</v>
      </c>
      <c r="C1903" s="147" t="s">
        <v>1932</v>
      </c>
      <c r="D1903" s="241" t="s">
        <v>106</v>
      </c>
      <c r="E1903" s="147" t="str">
        <f t="shared" si="2"/>
        <v>Charles M. Isaya</v>
      </c>
      <c r="F1903" s="177">
        <v>27708159.100000001</v>
      </c>
      <c r="G1903" s="241" t="s">
        <v>1829</v>
      </c>
    </row>
    <row r="1904" spans="1:7" s="242" customFormat="1" x14ac:dyDescent="0.35">
      <c r="A1904" s="178">
        <v>8</v>
      </c>
      <c r="B1904" s="147" t="s">
        <v>2246</v>
      </c>
      <c r="C1904" s="147" t="s">
        <v>2247</v>
      </c>
      <c r="D1904" s="241" t="s">
        <v>106</v>
      </c>
      <c r="E1904" s="147" t="str">
        <f t="shared" si="2"/>
        <v>TANESCO</v>
      </c>
      <c r="F1904" s="177">
        <f>1000000</f>
        <v>1000000</v>
      </c>
      <c r="G1904" s="241" t="s">
        <v>1829</v>
      </c>
    </row>
    <row r="1905" spans="1:7" s="242" customFormat="1" x14ac:dyDescent="0.35">
      <c r="A1905" s="178">
        <v>9</v>
      </c>
      <c r="B1905" s="147" t="s">
        <v>2248</v>
      </c>
      <c r="C1905" s="147" t="s">
        <v>2249</v>
      </c>
      <c r="D1905" s="241" t="str">
        <f>D1904</f>
        <v>Force Account</v>
      </c>
      <c r="E1905" s="147" t="str">
        <f t="shared" si="2"/>
        <v>Laawi Akonay Ally</v>
      </c>
      <c r="F1905" s="177">
        <v>320000</v>
      </c>
      <c r="G1905" s="241" t="str">
        <f>G1904</f>
        <v>YES</v>
      </c>
    </row>
    <row r="1906" spans="1:7" s="242" customFormat="1" x14ac:dyDescent="0.35">
      <c r="A1906" s="178">
        <v>10</v>
      </c>
      <c r="B1906" s="147" t="s">
        <v>2250</v>
      </c>
      <c r="C1906" s="147" t="s">
        <v>1959</v>
      </c>
      <c r="D1906" s="241" t="str">
        <f t="shared" ref="D1906:D1917" si="3">D1905</f>
        <v>Force Account</v>
      </c>
      <c r="E1906" s="147" t="str">
        <f t="shared" si="2"/>
        <v>ALAF</v>
      </c>
      <c r="F1906" s="177">
        <v>32176311.899999999</v>
      </c>
      <c r="G1906" s="241" t="str">
        <f t="shared" ref="G1906:G1909" si="4">G1905</f>
        <v>YES</v>
      </c>
    </row>
    <row r="1907" spans="1:7" s="242" customFormat="1" x14ac:dyDescent="0.35">
      <c r="A1907" s="178">
        <v>11</v>
      </c>
      <c r="B1907" s="147" t="s">
        <v>572</v>
      </c>
      <c r="C1907" s="147" t="s">
        <v>2251</v>
      </c>
      <c r="D1907" s="241" t="str">
        <f t="shared" si="3"/>
        <v>Force Account</v>
      </c>
      <c r="E1907" s="147" t="str">
        <f t="shared" si="2"/>
        <v>Tanga General Supply</v>
      </c>
      <c r="F1907" s="177">
        <f>17760000+19633000</f>
        <v>37393000</v>
      </c>
      <c r="G1907" s="241" t="str">
        <f t="shared" si="4"/>
        <v>YES</v>
      </c>
    </row>
    <row r="1908" spans="1:7" s="242" customFormat="1" x14ac:dyDescent="0.35">
      <c r="A1908" s="178">
        <v>12</v>
      </c>
      <c r="B1908" s="147" t="s">
        <v>2252</v>
      </c>
      <c r="C1908" s="147" t="s">
        <v>2253</v>
      </c>
      <c r="D1908" s="241" t="str">
        <f t="shared" si="3"/>
        <v>Force Account</v>
      </c>
      <c r="E1908" s="147" t="str">
        <f t="shared" si="2"/>
        <v>China Wu Yi Co.ltd</v>
      </c>
      <c r="F1908" s="177">
        <v>9300000</v>
      </c>
      <c r="G1908" s="241" t="str">
        <f t="shared" si="4"/>
        <v>YES</v>
      </c>
    </row>
    <row r="1909" spans="1:7" s="242" customFormat="1" ht="31" x14ac:dyDescent="0.35">
      <c r="A1909" s="178">
        <v>13</v>
      </c>
      <c r="B1909" s="147" t="s">
        <v>2254</v>
      </c>
      <c r="C1909" s="147" t="s">
        <v>1915</v>
      </c>
      <c r="D1909" s="241" t="str">
        <f t="shared" si="3"/>
        <v>Force Account</v>
      </c>
      <c r="E1909" s="147" t="str">
        <f t="shared" si="2"/>
        <v>Mishita Furniture and General Supply</v>
      </c>
      <c r="F1909" s="177">
        <f>21900000</f>
        <v>21900000</v>
      </c>
      <c r="G1909" s="241" t="str">
        <f t="shared" si="4"/>
        <v>YES</v>
      </c>
    </row>
    <row r="1910" spans="1:7" s="242" customFormat="1" x14ac:dyDescent="0.35">
      <c r="A1910" s="178">
        <v>14</v>
      </c>
      <c r="B1910" s="147" t="s">
        <v>2255</v>
      </c>
      <c r="C1910" s="147" t="s">
        <v>2256</v>
      </c>
      <c r="D1910" s="241" t="str">
        <f t="shared" si="3"/>
        <v>Force Account</v>
      </c>
      <c r="E1910" s="147" t="str">
        <f t="shared" si="2"/>
        <v>Honest Mchau</v>
      </c>
      <c r="F1910" s="177">
        <v>22330000</v>
      </c>
      <c r="G1910" s="241" t="str">
        <f>G1909</f>
        <v>YES</v>
      </c>
    </row>
    <row r="1911" spans="1:7" s="242" customFormat="1" ht="31" x14ac:dyDescent="0.35">
      <c r="A1911" s="178">
        <v>15</v>
      </c>
      <c r="B1911" s="147" t="s">
        <v>2257</v>
      </c>
      <c r="C1911" s="147" t="s">
        <v>2258</v>
      </c>
      <c r="D1911" s="241" t="str">
        <f t="shared" si="3"/>
        <v>Force Account</v>
      </c>
      <c r="E1911" s="147" t="str">
        <f t="shared" si="2"/>
        <v xml:space="preserve">Exaud Andrew Makundi </v>
      </c>
      <c r="F1911" s="177">
        <f>9680000</f>
        <v>9680000</v>
      </c>
      <c r="G1911" s="241" t="str">
        <f>G1910</f>
        <v>YES</v>
      </c>
    </row>
    <row r="1912" spans="1:7" s="242" customFormat="1" x14ac:dyDescent="0.35">
      <c r="A1912" s="178">
        <v>16</v>
      </c>
      <c r="B1912" s="147" t="s">
        <v>2259</v>
      </c>
      <c r="C1912" s="147" t="s">
        <v>2260</v>
      </c>
      <c r="D1912" s="241" t="str">
        <f t="shared" si="3"/>
        <v>Force Account</v>
      </c>
      <c r="E1912" s="147" t="str">
        <f t="shared" si="2"/>
        <v>Sapali General Traders</v>
      </c>
      <c r="F1912" s="177">
        <f>24302500</f>
        <v>24302500</v>
      </c>
      <c r="G1912" s="241" t="str">
        <f>G1911</f>
        <v>YES</v>
      </c>
    </row>
    <row r="1913" spans="1:7" s="242" customFormat="1" x14ac:dyDescent="0.35">
      <c r="A1913" s="178">
        <v>17</v>
      </c>
      <c r="B1913" s="147" t="s">
        <v>2261</v>
      </c>
      <c r="C1913" s="147" t="s">
        <v>2262</v>
      </c>
      <c r="D1913" s="241" t="str">
        <f t="shared" si="3"/>
        <v>Force Account</v>
      </c>
      <c r="E1913" s="147" t="str">
        <f t="shared" si="2"/>
        <v>Kibosile Hardware</v>
      </c>
      <c r="F1913" s="177">
        <f>900000</f>
        <v>900000</v>
      </c>
      <c r="G1913" s="241" t="str">
        <f>G1912</f>
        <v>YES</v>
      </c>
    </row>
    <row r="1914" spans="1:7" s="242" customFormat="1" x14ac:dyDescent="0.35">
      <c r="A1914" s="178">
        <v>18</v>
      </c>
      <c r="B1914" s="147" t="s">
        <v>2263</v>
      </c>
      <c r="C1914" s="147" t="s">
        <v>2264</v>
      </c>
      <c r="D1914" s="241" t="str">
        <f t="shared" si="3"/>
        <v>Force Account</v>
      </c>
      <c r="E1914" s="147" t="str">
        <f t="shared" si="2"/>
        <v xml:space="preserve">Bulk Supply Limited </v>
      </c>
      <c r="F1914" s="177">
        <f>21994529</f>
        <v>21994529</v>
      </c>
      <c r="G1914" s="241" t="str">
        <f>G1912</f>
        <v>YES</v>
      </c>
    </row>
    <row r="1915" spans="1:7" s="242" customFormat="1" ht="31" x14ac:dyDescent="0.35">
      <c r="A1915" s="178">
        <v>19</v>
      </c>
      <c r="B1915" s="147" t="s">
        <v>2265</v>
      </c>
      <c r="C1915" s="147" t="s">
        <v>2266</v>
      </c>
      <c r="D1915" s="241" t="str">
        <f t="shared" si="3"/>
        <v>Force Account</v>
      </c>
      <c r="E1915" s="147" t="str">
        <f t="shared" si="2"/>
        <v xml:space="preserve">John Joseph </v>
      </c>
      <c r="F1915" s="177">
        <f>11945600</f>
        <v>11945600</v>
      </c>
      <c r="G1915" s="241" t="str">
        <f>G1914</f>
        <v>YES</v>
      </c>
    </row>
    <row r="1916" spans="1:7" s="242" customFormat="1" ht="31" x14ac:dyDescent="0.35">
      <c r="A1916" s="178">
        <v>20</v>
      </c>
      <c r="B1916" s="147" t="s">
        <v>2267</v>
      </c>
      <c r="C1916" s="147" t="s">
        <v>2268</v>
      </c>
      <c r="D1916" s="241" t="str">
        <f t="shared" si="3"/>
        <v>Force Account</v>
      </c>
      <c r="E1916" s="147" t="str">
        <f t="shared" si="2"/>
        <v xml:space="preserve">Venance Olotu </v>
      </c>
      <c r="F1916" s="177">
        <f>6750000</f>
        <v>6750000</v>
      </c>
      <c r="G1916" s="241" t="str">
        <f>G1915</f>
        <v>YES</v>
      </c>
    </row>
    <row r="1917" spans="1:7" s="242" customFormat="1" x14ac:dyDescent="0.35">
      <c r="A1917" s="178">
        <v>21</v>
      </c>
      <c r="B1917" s="147" t="s">
        <v>2269</v>
      </c>
      <c r="C1917" s="147" t="s">
        <v>2270</v>
      </c>
      <c r="D1917" s="241" t="str">
        <f t="shared" si="3"/>
        <v>Force Account</v>
      </c>
      <c r="E1917" s="147" t="str">
        <f t="shared" si="2"/>
        <v>Eliachi Urassa</v>
      </c>
      <c r="F1917" s="177">
        <v>2542500</v>
      </c>
      <c r="G1917" s="241" t="str">
        <f>G1916</f>
        <v>YES</v>
      </c>
    </row>
    <row r="1918" spans="1:7" s="242" customFormat="1" ht="15.65" customHeight="1" x14ac:dyDescent="0.35">
      <c r="A1918" s="415" t="s">
        <v>1933</v>
      </c>
      <c r="B1918" s="416"/>
      <c r="C1918" s="416"/>
      <c r="D1918" s="416"/>
      <c r="E1918" s="417"/>
      <c r="F1918" s="146">
        <f>SUM(F1897:F1917)</f>
        <v>329012600</v>
      </c>
      <c r="G1918" s="241"/>
    </row>
    <row r="1919" spans="1:7" s="242" customFormat="1" ht="15.65" customHeight="1" x14ac:dyDescent="0.35">
      <c r="A1919" s="418" t="s">
        <v>1934</v>
      </c>
      <c r="B1919" s="419"/>
      <c r="C1919" s="419"/>
      <c r="D1919" s="419"/>
      <c r="E1919" s="420"/>
      <c r="F1919" s="239"/>
      <c r="G1919" s="60"/>
    </row>
    <row r="1920" spans="1:7" s="242" customFormat="1" ht="77.5" x14ac:dyDescent="0.35">
      <c r="A1920" s="181">
        <v>1</v>
      </c>
      <c r="B1920" s="147" t="s">
        <v>1935</v>
      </c>
      <c r="C1920" s="147" t="s">
        <v>1936</v>
      </c>
      <c r="D1920" s="241" t="s">
        <v>497</v>
      </c>
      <c r="E1920" s="147" t="s">
        <v>1936</v>
      </c>
      <c r="F1920" s="177">
        <v>60137000</v>
      </c>
      <c r="G1920" s="95" t="s">
        <v>1829</v>
      </c>
    </row>
    <row r="1921" spans="1:7" s="242" customFormat="1" ht="77.5" x14ac:dyDescent="0.35">
      <c r="A1921" s="181">
        <v>2</v>
      </c>
      <c r="B1921" s="147" t="s">
        <v>1937</v>
      </c>
      <c r="C1921" s="147" t="s">
        <v>1938</v>
      </c>
      <c r="D1921" s="241" t="s">
        <v>497</v>
      </c>
      <c r="E1921" s="147" t="s">
        <v>1938</v>
      </c>
      <c r="F1921" s="177">
        <v>22445000</v>
      </c>
      <c r="G1921" s="95" t="s">
        <v>1829</v>
      </c>
    </row>
    <row r="1922" spans="1:7" s="242" customFormat="1" ht="62" x14ac:dyDescent="0.35">
      <c r="A1922" s="181">
        <v>3</v>
      </c>
      <c r="B1922" s="182" t="s">
        <v>1939</v>
      </c>
      <c r="C1922" s="182" t="s">
        <v>1940</v>
      </c>
      <c r="D1922" s="241" t="s">
        <v>497</v>
      </c>
      <c r="E1922" s="182" t="s">
        <v>1940</v>
      </c>
      <c r="F1922" s="177">
        <v>4917000</v>
      </c>
      <c r="G1922" s="95" t="s">
        <v>1829</v>
      </c>
    </row>
    <row r="1923" spans="1:7" s="242" customFormat="1" ht="77.5" x14ac:dyDescent="0.35">
      <c r="A1923" s="181">
        <v>4</v>
      </c>
      <c r="B1923" s="147" t="s">
        <v>1941</v>
      </c>
      <c r="C1923" s="147" t="s">
        <v>1942</v>
      </c>
      <c r="D1923" s="241" t="s">
        <v>497</v>
      </c>
      <c r="E1923" s="147" t="s">
        <v>1942</v>
      </c>
      <c r="F1923" s="177">
        <v>1600000</v>
      </c>
      <c r="G1923" s="95" t="s">
        <v>1829</v>
      </c>
    </row>
    <row r="1924" spans="1:7" s="242" customFormat="1" ht="77.5" x14ac:dyDescent="0.35">
      <c r="A1924" s="181">
        <v>5</v>
      </c>
      <c r="B1924" s="147" t="s">
        <v>1943</v>
      </c>
      <c r="C1924" s="147" t="s">
        <v>1944</v>
      </c>
      <c r="D1924" s="241" t="s">
        <v>1821</v>
      </c>
      <c r="E1924" s="147" t="s">
        <v>1944</v>
      </c>
      <c r="F1924" s="177">
        <v>834000</v>
      </c>
      <c r="G1924" s="95" t="s">
        <v>1829</v>
      </c>
    </row>
    <row r="1925" spans="1:7" s="242" customFormat="1" ht="62" x14ac:dyDescent="0.35">
      <c r="A1925" s="181">
        <v>6</v>
      </c>
      <c r="B1925" s="147" t="s">
        <v>1945</v>
      </c>
      <c r="C1925" s="147" t="s">
        <v>1946</v>
      </c>
      <c r="D1925" s="241" t="s">
        <v>1821</v>
      </c>
      <c r="E1925" s="147" t="s">
        <v>1947</v>
      </c>
      <c r="F1925" s="177">
        <v>46030000</v>
      </c>
      <c r="G1925" s="95" t="s">
        <v>1829</v>
      </c>
    </row>
    <row r="1926" spans="1:7" s="242" customFormat="1" ht="62" x14ac:dyDescent="0.35">
      <c r="A1926" s="181">
        <v>7</v>
      </c>
      <c r="B1926" s="147" t="s">
        <v>1945</v>
      </c>
      <c r="C1926" s="147" t="s">
        <v>1948</v>
      </c>
      <c r="D1926" s="241" t="s">
        <v>1821</v>
      </c>
      <c r="E1926" s="147" t="s">
        <v>1948</v>
      </c>
      <c r="F1926" s="177">
        <v>37800000</v>
      </c>
      <c r="G1926" s="95" t="s">
        <v>1829</v>
      </c>
    </row>
    <row r="1927" spans="1:7" s="242" customFormat="1" ht="46.5" x14ac:dyDescent="0.35">
      <c r="A1927" s="181">
        <v>8</v>
      </c>
      <c r="B1927" s="182" t="s">
        <v>1949</v>
      </c>
      <c r="C1927" s="182" t="s">
        <v>1950</v>
      </c>
      <c r="D1927" s="95" t="s">
        <v>106</v>
      </c>
      <c r="E1927" s="182" t="s">
        <v>1950</v>
      </c>
      <c r="F1927" s="183">
        <v>5795000</v>
      </c>
      <c r="G1927" s="95" t="s">
        <v>1829</v>
      </c>
    </row>
    <row r="1928" spans="1:7" s="242" customFormat="1" ht="46.5" x14ac:dyDescent="0.35">
      <c r="A1928" s="181">
        <v>9</v>
      </c>
      <c r="B1928" s="147" t="s">
        <v>1951</v>
      </c>
      <c r="C1928" s="147" t="s">
        <v>1952</v>
      </c>
      <c r="D1928" s="241" t="s">
        <v>106</v>
      </c>
      <c r="E1928" s="147" t="s">
        <v>1952</v>
      </c>
      <c r="F1928" s="177">
        <v>21150000</v>
      </c>
      <c r="G1928" s="95" t="s">
        <v>1829</v>
      </c>
    </row>
    <row r="1929" spans="1:7" s="242" customFormat="1" ht="62" x14ac:dyDescent="0.35">
      <c r="A1929" s="181">
        <v>10</v>
      </c>
      <c r="B1929" s="182" t="s">
        <v>1939</v>
      </c>
      <c r="C1929" s="182" t="str">
        <f t="shared" ref="C1929" si="5">C1931</f>
        <v>Paulina Ngondo</v>
      </c>
      <c r="D1929" s="95" t="s">
        <v>1821</v>
      </c>
      <c r="E1929" s="182" t="str">
        <f t="shared" ref="E1929" si="6">C1929</f>
        <v>Paulina Ngondo</v>
      </c>
      <c r="F1929" s="183">
        <v>1170000</v>
      </c>
      <c r="G1929" s="95" t="s">
        <v>1829</v>
      </c>
    </row>
    <row r="1930" spans="1:7" s="242" customFormat="1" ht="62" x14ac:dyDescent="0.35">
      <c r="A1930" s="181">
        <v>11</v>
      </c>
      <c r="B1930" s="182" t="s">
        <v>1939</v>
      </c>
      <c r="C1930" s="182" t="str">
        <f t="shared" ref="C1930" si="7">C1929</f>
        <v>Paulina Ngondo</v>
      </c>
      <c r="D1930" s="95" t="s">
        <v>1821</v>
      </c>
      <c r="E1930" s="182" t="str">
        <f t="shared" ref="E1930" si="8">E1929</f>
        <v>Paulina Ngondo</v>
      </c>
      <c r="F1930" s="183">
        <v>5924500</v>
      </c>
      <c r="G1930" s="95" t="s">
        <v>1829</v>
      </c>
    </row>
    <row r="1931" spans="1:7" s="242" customFormat="1" ht="62" x14ac:dyDescent="0.35">
      <c r="A1931" s="181">
        <v>12</v>
      </c>
      <c r="B1931" s="10" t="s">
        <v>1945</v>
      </c>
      <c r="C1931" s="182" t="s">
        <v>1953</v>
      </c>
      <c r="D1931" s="95" t="s">
        <v>1821</v>
      </c>
      <c r="E1931" s="182" t="str">
        <f t="shared" ref="E1931" si="9">C1931</f>
        <v>Paulina Ngondo</v>
      </c>
      <c r="F1931" s="183">
        <f>420000</f>
        <v>420000</v>
      </c>
      <c r="G1931" s="95" t="s">
        <v>1829</v>
      </c>
    </row>
    <row r="1932" spans="1:7" s="242" customFormat="1" ht="62" x14ac:dyDescent="0.35">
      <c r="A1932" s="181">
        <v>13</v>
      </c>
      <c r="B1932" s="10" t="str">
        <f>B1931</f>
        <v>Supply of Building Materials for Construction of 2 Classrooms and 1 office at Mtwara Technical Teachers College</v>
      </c>
      <c r="C1932" s="182" t="s">
        <v>1954</v>
      </c>
      <c r="D1932" s="95" t="s">
        <v>1821</v>
      </c>
      <c r="E1932" s="182" t="str">
        <f>C1932</f>
        <v>Mnazi Mmoja Company 1</v>
      </c>
      <c r="F1932" s="183">
        <f>403000</f>
        <v>403000</v>
      </c>
      <c r="G1932" s="95" t="s">
        <v>1829</v>
      </c>
    </row>
    <row r="1933" spans="1:7" s="242" customFormat="1" ht="62" x14ac:dyDescent="0.35">
      <c r="A1933" s="181">
        <v>14</v>
      </c>
      <c r="B1933" s="10" t="str">
        <f>B1930</f>
        <v>Supply of Building Materials for Construction of Dormitory at Mtwara Technical Teachers College</v>
      </c>
      <c r="C1933" s="182" t="str">
        <f>E1933</f>
        <v>Mnazi Mmoja Company 2</v>
      </c>
      <c r="D1933" s="95" t="s">
        <v>1821</v>
      </c>
      <c r="E1933" s="182" t="s">
        <v>1955</v>
      </c>
      <c r="F1933" s="183">
        <v>984998</v>
      </c>
      <c r="G1933" s="95" t="s">
        <v>1829</v>
      </c>
    </row>
    <row r="1934" spans="1:7" s="242" customFormat="1" ht="46.5" x14ac:dyDescent="0.35">
      <c r="A1934" s="181">
        <v>15</v>
      </c>
      <c r="B1934" s="182" t="s">
        <v>1949</v>
      </c>
      <c r="C1934" s="182" t="s">
        <v>1956</v>
      </c>
      <c r="D1934" s="95" t="s">
        <v>106</v>
      </c>
      <c r="E1934" s="182" t="s">
        <v>1957</v>
      </c>
      <c r="F1934" s="183">
        <v>3900000</v>
      </c>
      <c r="G1934" s="95" t="s">
        <v>1829</v>
      </c>
    </row>
    <row r="1935" spans="1:7" s="242" customFormat="1" ht="46.5" x14ac:dyDescent="0.35">
      <c r="A1935" s="181">
        <v>16</v>
      </c>
      <c r="B1935" s="182" t="s">
        <v>1951</v>
      </c>
      <c r="C1935" s="182" t="s">
        <v>1958</v>
      </c>
      <c r="D1935" s="95" t="s">
        <v>106</v>
      </c>
      <c r="E1935" s="182" t="str">
        <f>C1935</f>
        <v>Haisu Investiment Limited 2</v>
      </c>
      <c r="F1935" s="183">
        <f>3900000</f>
        <v>3900000</v>
      </c>
      <c r="G1935" s="95" t="s">
        <v>1829</v>
      </c>
    </row>
    <row r="1936" spans="1:7" s="242" customFormat="1" ht="62" x14ac:dyDescent="0.35">
      <c r="A1936" s="181">
        <v>17</v>
      </c>
      <c r="B1936" s="182" t="s">
        <v>1939</v>
      </c>
      <c r="C1936" s="182" t="s">
        <v>1959</v>
      </c>
      <c r="D1936" s="95" t="s">
        <v>497</v>
      </c>
      <c r="E1936" s="182" t="s">
        <v>1959</v>
      </c>
      <c r="F1936" s="183">
        <v>12609712.74</v>
      </c>
      <c r="G1936" s="95" t="s">
        <v>1829</v>
      </c>
    </row>
    <row r="1937" spans="1:7" s="242" customFormat="1" ht="46.5" x14ac:dyDescent="0.35">
      <c r="A1937" s="181">
        <v>18</v>
      </c>
      <c r="B1937" s="182" t="s">
        <v>1949</v>
      </c>
      <c r="C1937" s="182" t="s">
        <v>1959</v>
      </c>
      <c r="D1937" s="95" t="s">
        <v>106</v>
      </c>
      <c r="E1937" s="182" t="s">
        <v>1959</v>
      </c>
      <c r="F1937" s="183">
        <v>11246938.310000001</v>
      </c>
      <c r="G1937" s="95" t="s">
        <v>1829</v>
      </c>
    </row>
    <row r="1938" spans="1:7" s="242" customFormat="1" ht="62" x14ac:dyDescent="0.35">
      <c r="A1938" s="181">
        <v>19</v>
      </c>
      <c r="B1938" s="182" t="s">
        <v>1939</v>
      </c>
      <c r="C1938" s="182" t="s">
        <v>1960</v>
      </c>
      <c r="D1938" s="95" t="s">
        <v>497</v>
      </c>
      <c r="E1938" s="182" t="s">
        <v>1960</v>
      </c>
      <c r="F1938" s="183">
        <v>5283000</v>
      </c>
      <c r="G1938" s="95"/>
    </row>
    <row r="1939" spans="1:7" s="242" customFormat="1" ht="31" x14ac:dyDescent="0.35">
      <c r="A1939" s="181">
        <v>20</v>
      </c>
      <c r="B1939" s="46" t="s">
        <v>1961</v>
      </c>
      <c r="C1939" s="46" t="s">
        <v>1962</v>
      </c>
      <c r="D1939" s="95" t="s">
        <v>497</v>
      </c>
      <c r="E1939" s="46" t="str">
        <f>C1939</f>
        <v>Shule ya Sekondari Mtwara</v>
      </c>
      <c r="F1939" s="184">
        <v>122000</v>
      </c>
      <c r="G1939" s="39" t="str">
        <f>G1936</f>
        <v>YES</v>
      </c>
    </row>
    <row r="1940" spans="1:7" s="242" customFormat="1" ht="31" x14ac:dyDescent="0.35">
      <c r="A1940" s="181">
        <v>21</v>
      </c>
      <c r="B1940" s="182" t="s">
        <v>1963</v>
      </c>
      <c r="C1940" s="147" t="str">
        <f>C1941</f>
        <v>Shufa Hassan</v>
      </c>
      <c r="D1940" s="95" t="s">
        <v>497</v>
      </c>
      <c r="E1940" s="182" t="str">
        <f>C1941</f>
        <v>Shufa Hassan</v>
      </c>
      <c r="F1940" s="183">
        <v>435000</v>
      </c>
      <c r="G1940" s="95" t="str">
        <f>G1937</f>
        <v>YES</v>
      </c>
    </row>
    <row r="1941" spans="1:7" s="242" customFormat="1" ht="31" x14ac:dyDescent="0.35">
      <c r="A1941" s="181">
        <v>22</v>
      </c>
      <c r="B1941" s="182" t="s">
        <v>1964</v>
      </c>
      <c r="C1941" s="182" t="s">
        <v>1965</v>
      </c>
      <c r="D1941" s="95" t="s">
        <v>497</v>
      </c>
      <c r="E1941" s="182" t="str">
        <f>E1940</f>
        <v>Shufa Hassan</v>
      </c>
      <c r="F1941" s="183">
        <v>1520000</v>
      </c>
      <c r="G1941" s="95" t="str">
        <f>G1940</f>
        <v>YES</v>
      </c>
    </row>
    <row r="1942" spans="1:7" s="242" customFormat="1" ht="31" x14ac:dyDescent="0.35">
      <c r="A1942" s="181">
        <v>23</v>
      </c>
      <c r="B1942" s="182" t="s">
        <v>1966</v>
      </c>
      <c r="C1942" s="182" t="s">
        <v>1967</v>
      </c>
      <c r="D1942" s="95" t="s">
        <v>497</v>
      </c>
      <c r="E1942" s="182" t="str">
        <f>C1942</f>
        <v xml:space="preserve">Nampachila Business </v>
      </c>
      <c r="F1942" s="183">
        <v>3900000</v>
      </c>
      <c r="G1942" s="95" t="str">
        <f>G1941</f>
        <v>YES</v>
      </c>
    </row>
    <row r="1943" spans="1:7" s="242" customFormat="1" ht="27" customHeight="1" x14ac:dyDescent="0.35">
      <c r="A1943" s="181"/>
      <c r="B1943" s="432" t="s">
        <v>1968</v>
      </c>
      <c r="C1943" s="432"/>
      <c r="D1943" s="432"/>
      <c r="E1943" s="432"/>
      <c r="F1943" s="185">
        <f>SUM(F1920:F1942)</f>
        <v>252527149.05000001</v>
      </c>
      <c r="G1943" s="95"/>
    </row>
    <row r="1944" spans="1:7" s="242" customFormat="1" ht="15.75" customHeight="1" x14ac:dyDescent="0.35">
      <c r="A1944" s="238"/>
      <c r="B1944" s="383" t="s">
        <v>1969</v>
      </c>
      <c r="C1944" s="383"/>
      <c r="D1944" s="383"/>
      <c r="E1944" s="383"/>
      <c r="F1944" s="237"/>
      <c r="G1944" s="60"/>
    </row>
    <row r="1945" spans="1:7" s="242" customFormat="1" ht="31" x14ac:dyDescent="0.35">
      <c r="A1945" s="179">
        <v>1</v>
      </c>
      <c r="B1945" s="10" t="s">
        <v>1970</v>
      </c>
      <c r="C1945" s="10" t="s">
        <v>1950</v>
      </c>
      <c r="D1945" s="290" t="s">
        <v>106</v>
      </c>
      <c r="E1945" s="10" t="s">
        <v>1950</v>
      </c>
      <c r="F1945" s="173">
        <v>5795000</v>
      </c>
      <c r="G1945" s="290" t="s">
        <v>1829</v>
      </c>
    </row>
    <row r="1946" spans="1:7" s="242" customFormat="1" ht="46.5" x14ac:dyDescent="0.35">
      <c r="A1946" s="179">
        <v>2</v>
      </c>
      <c r="B1946" s="10" t="s">
        <v>1971</v>
      </c>
      <c r="C1946" s="10" t="s">
        <v>1946</v>
      </c>
      <c r="D1946" s="290" t="s">
        <v>106</v>
      </c>
      <c r="E1946" s="10" t="s">
        <v>1947</v>
      </c>
      <c r="F1946" s="173">
        <v>10493000</v>
      </c>
      <c r="G1946" s="290" t="s">
        <v>1829</v>
      </c>
    </row>
    <row r="1947" spans="1:7" s="242" customFormat="1" ht="46.5" x14ac:dyDescent="0.35">
      <c r="A1947" s="179">
        <v>3</v>
      </c>
      <c r="B1947" s="10" t="s">
        <v>1971</v>
      </c>
      <c r="C1947" s="10" t="s">
        <v>1942</v>
      </c>
      <c r="D1947" s="290" t="s">
        <v>106</v>
      </c>
      <c r="E1947" s="10" t="s">
        <v>1942</v>
      </c>
      <c r="F1947" s="173">
        <v>40400325</v>
      </c>
      <c r="G1947" s="290" t="s">
        <v>1829</v>
      </c>
    </row>
    <row r="1948" spans="1:7" s="242" customFormat="1" ht="46.5" x14ac:dyDescent="0.35">
      <c r="A1948" s="179">
        <v>4</v>
      </c>
      <c r="B1948" s="10" t="s">
        <v>1971</v>
      </c>
      <c r="C1948" s="10" t="s">
        <v>1972</v>
      </c>
      <c r="D1948" s="290" t="s">
        <v>106</v>
      </c>
      <c r="E1948" s="186" t="s">
        <v>1973</v>
      </c>
      <c r="F1948" s="173">
        <v>13005000</v>
      </c>
      <c r="G1948" s="290" t="s">
        <v>1829</v>
      </c>
    </row>
    <row r="1949" spans="1:7" s="242" customFormat="1" ht="31" x14ac:dyDescent="0.35">
      <c r="A1949" s="179">
        <v>5</v>
      </c>
      <c r="B1949" s="10" t="s">
        <v>1974</v>
      </c>
      <c r="C1949" s="10" t="s">
        <v>1948</v>
      </c>
      <c r="D1949" s="290" t="s">
        <v>106</v>
      </c>
      <c r="E1949" s="10" t="s">
        <v>1948</v>
      </c>
      <c r="F1949" s="173">
        <v>16350000</v>
      </c>
      <c r="G1949" s="290" t="s">
        <v>1829</v>
      </c>
    </row>
    <row r="1950" spans="1:7" s="242" customFormat="1" ht="15.75" customHeight="1" x14ac:dyDescent="0.35">
      <c r="A1950" s="179"/>
      <c r="B1950" s="432" t="s">
        <v>1975</v>
      </c>
      <c r="C1950" s="432"/>
      <c r="D1950" s="432"/>
      <c r="E1950" s="432"/>
      <c r="F1950" s="174">
        <f>SUM(F1945:F1949)</f>
        <v>86043325</v>
      </c>
      <c r="G1950" s="290"/>
    </row>
    <row r="1951" spans="1:7" s="242" customFormat="1" ht="15.75" customHeight="1" x14ac:dyDescent="0.35">
      <c r="A1951" s="238"/>
      <c r="B1951" s="383" t="s">
        <v>1976</v>
      </c>
      <c r="C1951" s="383"/>
      <c r="D1951" s="383"/>
      <c r="E1951" s="383"/>
      <c r="F1951" s="237"/>
      <c r="G1951" s="60"/>
    </row>
    <row r="1952" spans="1:7" s="242" customFormat="1" ht="46.5" x14ac:dyDescent="0.35">
      <c r="A1952" s="179">
        <v>1</v>
      </c>
      <c r="B1952" s="10" t="s">
        <v>1977</v>
      </c>
      <c r="C1952" s="10" t="s">
        <v>1978</v>
      </c>
      <c r="D1952" s="290" t="s">
        <v>106</v>
      </c>
      <c r="E1952" s="10" t="s">
        <v>1978</v>
      </c>
      <c r="F1952" s="173">
        <v>42720000</v>
      </c>
      <c r="G1952" s="290" t="s">
        <v>1829</v>
      </c>
    </row>
    <row r="1953" spans="1:7" s="242" customFormat="1" ht="62" x14ac:dyDescent="0.35">
      <c r="A1953" s="179">
        <v>2</v>
      </c>
      <c r="B1953" s="10" t="s">
        <v>1979</v>
      </c>
      <c r="C1953" s="10" t="s">
        <v>1980</v>
      </c>
      <c r="D1953" s="290" t="s">
        <v>468</v>
      </c>
      <c r="E1953" s="10" t="s">
        <v>1980</v>
      </c>
      <c r="F1953" s="173">
        <v>213933400</v>
      </c>
      <c r="G1953" s="290" t="s">
        <v>1829</v>
      </c>
    </row>
    <row r="1954" spans="1:7" s="242" customFormat="1" ht="15.75" customHeight="1" x14ac:dyDescent="0.35">
      <c r="A1954" s="179"/>
      <c r="B1954" s="432" t="s">
        <v>1981</v>
      </c>
      <c r="C1954" s="432"/>
      <c r="D1954" s="432"/>
      <c r="E1954" s="432"/>
      <c r="F1954" s="174">
        <f>SUM(F1952:F1953)</f>
        <v>256653400</v>
      </c>
      <c r="G1954" s="290"/>
    </row>
    <row r="1955" spans="1:7" s="242" customFormat="1" ht="15.75" customHeight="1" x14ac:dyDescent="0.35">
      <c r="A1955" s="238"/>
      <c r="B1955" s="383" t="s">
        <v>1982</v>
      </c>
      <c r="C1955" s="383"/>
      <c r="D1955" s="383"/>
      <c r="E1955" s="383"/>
      <c r="F1955" s="237"/>
      <c r="G1955" s="60"/>
    </row>
    <row r="1956" spans="1:7" s="242" customFormat="1" ht="46.5" x14ac:dyDescent="0.35">
      <c r="A1956" s="179">
        <v>1</v>
      </c>
      <c r="B1956" s="10" t="s">
        <v>1983</v>
      </c>
      <c r="C1956" s="10" t="s">
        <v>1984</v>
      </c>
      <c r="D1956" s="290" t="s">
        <v>106</v>
      </c>
      <c r="E1956" s="10" t="s">
        <v>1984</v>
      </c>
      <c r="F1956" s="173">
        <v>16400000</v>
      </c>
      <c r="G1956" s="290" t="s">
        <v>1829</v>
      </c>
    </row>
    <row r="1957" spans="1:7" s="242" customFormat="1" ht="31" x14ac:dyDescent="0.35">
      <c r="A1957" s="179">
        <v>2</v>
      </c>
      <c r="B1957" s="10" t="s">
        <v>1985</v>
      </c>
      <c r="C1957" s="10" t="s">
        <v>1986</v>
      </c>
      <c r="D1957" s="290" t="s">
        <v>106</v>
      </c>
      <c r="E1957" s="10" t="s">
        <v>1986</v>
      </c>
      <c r="F1957" s="173">
        <v>2500000</v>
      </c>
      <c r="G1957" s="290" t="s">
        <v>1829</v>
      </c>
    </row>
    <row r="1958" spans="1:7" s="242" customFormat="1" ht="46.5" x14ac:dyDescent="0.35">
      <c r="A1958" s="179">
        <v>3</v>
      </c>
      <c r="B1958" s="10" t="s">
        <v>1987</v>
      </c>
      <c r="C1958" s="10" t="s">
        <v>1988</v>
      </c>
      <c r="D1958" s="290" t="s">
        <v>106</v>
      </c>
      <c r="E1958" s="10" t="s">
        <v>1988</v>
      </c>
      <c r="F1958" s="173">
        <v>1300000</v>
      </c>
      <c r="G1958" s="290" t="s">
        <v>1829</v>
      </c>
    </row>
    <row r="1959" spans="1:7" s="242" customFormat="1" ht="31" x14ac:dyDescent="0.35">
      <c r="A1959" s="179">
        <v>4</v>
      </c>
      <c r="B1959" s="10" t="s">
        <v>1989</v>
      </c>
      <c r="C1959" s="10" t="s">
        <v>1912</v>
      </c>
      <c r="D1959" s="290" t="s">
        <v>1680</v>
      </c>
      <c r="E1959" s="10" t="s">
        <v>1912</v>
      </c>
      <c r="F1959" s="173">
        <v>9460000</v>
      </c>
      <c r="G1959" s="290" t="s">
        <v>1829</v>
      </c>
    </row>
    <row r="1960" spans="1:7" s="242" customFormat="1" ht="31" x14ac:dyDescent="0.35">
      <c r="A1960" s="178">
        <v>5</v>
      </c>
      <c r="B1960" s="147" t="s">
        <v>1990</v>
      </c>
      <c r="C1960" s="147" t="s">
        <v>1915</v>
      </c>
      <c r="D1960" s="241" t="s">
        <v>1680</v>
      </c>
      <c r="E1960" s="147" t="s">
        <v>1915</v>
      </c>
      <c r="F1960" s="177">
        <v>18444000</v>
      </c>
      <c r="G1960" s="241" t="s">
        <v>1829</v>
      </c>
    </row>
    <row r="1961" spans="1:7" s="242" customFormat="1" ht="46.5" x14ac:dyDescent="0.35">
      <c r="A1961" s="179">
        <v>6</v>
      </c>
      <c r="B1961" s="10" t="s">
        <v>1991</v>
      </c>
      <c r="C1961" s="10" t="s">
        <v>1992</v>
      </c>
      <c r="D1961" s="290" t="s">
        <v>1680</v>
      </c>
      <c r="E1961" s="10" t="s">
        <v>1992</v>
      </c>
      <c r="F1961" s="173">
        <v>144598400</v>
      </c>
      <c r="G1961" s="290" t="s">
        <v>1829</v>
      </c>
    </row>
    <row r="1962" spans="1:7" s="242" customFormat="1" x14ac:dyDescent="0.35">
      <c r="A1962" s="179">
        <v>7</v>
      </c>
      <c r="B1962" s="10" t="s">
        <v>1993</v>
      </c>
      <c r="C1962" s="10" t="s">
        <v>1994</v>
      </c>
      <c r="D1962" s="290" t="s">
        <v>106</v>
      </c>
      <c r="E1962" s="10" t="s">
        <v>1994</v>
      </c>
      <c r="F1962" s="173">
        <v>13200000</v>
      </c>
      <c r="G1962" s="290" t="s">
        <v>1829</v>
      </c>
    </row>
    <row r="1963" spans="1:7" s="242" customFormat="1" ht="15.75" customHeight="1" x14ac:dyDescent="0.35">
      <c r="A1963" s="179"/>
      <c r="B1963" s="432" t="s">
        <v>1995</v>
      </c>
      <c r="C1963" s="432"/>
      <c r="D1963" s="432"/>
      <c r="E1963" s="432"/>
      <c r="F1963" s="174">
        <f>SUM(F1956:F1962)</f>
        <v>205902400</v>
      </c>
      <c r="G1963" s="177"/>
    </row>
    <row r="1964" spans="1:7" s="242" customFormat="1" ht="15.75" customHeight="1" x14ac:dyDescent="0.35">
      <c r="A1964" s="238"/>
      <c r="B1964" s="383" t="s">
        <v>1996</v>
      </c>
      <c r="C1964" s="383"/>
      <c r="D1964" s="383"/>
      <c r="E1964" s="383"/>
      <c r="F1964" s="237"/>
      <c r="G1964" s="243"/>
    </row>
    <row r="1965" spans="1:7" s="242" customFormat="1" ht="46.5" x14ac:dyDescent="0.35">
      <c r="A1965" s="158">
        <v>1</v>
      </c>
      <c r="B1965" s="295" t="s">
        <v>1997</v>
      </c>
      <c r="C1965" s="295" t="s">
        <v>1998</v>
      </c>
      <c r="D1965" s="159" t="s">
        <v>1999</v>
      </c>
      <c r="E1965" s="295" t="s">
        <v>1998</v>
      </c>
      <c r="F1965" s="187">
        <v>27205700</v>
      </c>
      <c r="G1965" s="188" t="s">
        <v>1829</v>
      </c>
    </row>
    <row r="1966" spans="1:7" s="242" customFormat="1" ht="46.5" x14ac:dyDescent="0.35">
      <c r="A1966" s="189">
        <v>2</v>
      </c>
      <c r="B1966" s="190" t="s">
        <v>2000</v>
      </c>
      <c r="C1966" s="191" t="s">
        <v>2001</v>
      </c>
      <c r="D1966" s="192" t="s">
        <v>1999</v>
      </c>
      <c r="E1966" s="191" t="s">
        <v>2001</v>
      </c>
      <c r="F1966" s="193">
        <v>11900000</v>
      </c>
      <c r="G1966" s="188" t="s">
        <v>1829</v>
      </c>
    </row>
    <row r="1967" spans="1:7" s="242" customFormat="1" ht="46.5" x14ac:dyDescent="0.35">
      <c r="A1967" s="189">
        <v>3</v>
      </c>
      <c r="B1967" s="190" t="s">
        <v>2000</v>
      </c>
      <c r="C1967" s="191" t="s">
        <v>2002</v>
      </c>
      <c r="D1967" s="192" t="s">
        <v>1999</v>
      </c>
      <c r="E1967" s="191" t="s">
        <v>2002</v>
      </c>
      <c r="F1967" s="193">
        <v>11900000</v>
      </c>
      <c r="G1967" s="188" t="s">
        <v>1829</v>
      </c>
    </row>
    <row r="1968" spans="1:7" s="242" customFormat="1" ht="62" x14ac:dyDescent="0.35">
      <c r="A1968" s="158">
        <v>4</v>
      </c>
      <c r="B1968" s="295" t="s">
        <v>2003</v>
      </c>
      <c r="C1968" s="96" t="s">
        <v>2004</v>
      </c>
      <c r="D1968" s="159" t="s">
        <v>468</v>
      </c>
      <c r="E1968" s="96" t="s">
        <v>2004</v>
      </c>
      <c r="F1968" s="194">
        <v>61082100</v>
      </c>
      <c r="G1968" s="188" t="s">
        <v>1829</v>
      </c>
    </row>
    <row r="1969" spans="1:7" s="242" customFormat="1" ht="31" x14ac:dyDescent="0.35">
      <c r="A1969" s="158">
        <v>5</v>
      </c>
      <c r="B1969" s="195" t="s">
        <v>2005</v>
      </c>
      <c r="C1969" s="293" t="s">
        <v>2006</v>
      </c>
      <c r="D1969" s="159" t="s">
        <v>468</v>
      </c>
      <c r="E1969" s="293" t="s">
        <v>2006</v>
      </c>
      <c r="F1969" s="196">
        <v>3008000</v>
      </c>
      <c r="G1969" s="188" t="s">
        <v>1829</v>
      </c>
    </row>
    <row r="1970" spans="1:7" s="242" customFormat="1" ht="31" x14ac:dyDescent="0.35">
      <c r="A1970" s="158">
        <v>6</v>
      </c>
      <c r="B1970" s="195" t="s">
        <v>2007</v>
      </c>
      <c r="C1970" s="96" t="s">
        <v>2008</v>
      </c>
      <c r="D1970" s="159" t="s">
        <v>468</v>
      </c>
      <c r="E1970" s="96" t="s">
        <v>2008</v>
      </c>
      <c r="F1970" s="196">
        <v>11851280</v>
      </c>
      <c r="G1970" s="188" t="s">
        <v>1829</v>
      </c>
    </row>
    <row r="1971" spans="1:7" s="242" customFormat="1" ht="31" x14ac:dyDescent="0.35">
      <c r="A1971" s="158">
        <v>7</v>
      </c>
      <c r="B1971" s="16" t="s">
        <v>2005</v>
      </c>
      <c r="C1971" s="294" t="s">
        <v>2009</v>
      </c>
      <c r="D1971" s="159" t="s">
        <v>468</v>
      </c>
      <c r="E1971" s="294" t="s">
        <v>2009</v>
      </c>
      <c r="F1971" s="196">
        <v>2909000</v>
      </c>
      <c r="G1971" s="188" t="s">
        <v>1829</v>
      </c>
    </row>
    <row r="1972" spans="1:7" s="242" customFormat="1" ht="31" x14ac:dyDescent="0.35">
      <c r="A1972" s="158">
        <v>8</v>
      </c>
      <c r="B1972" s="16" t="s">
        <v>2005</v>
      </c>
      <c r="C1972" s="93" t="s">
        <v>2004</v>
      </c>
      <c r="D1972" s="20" t="s">
        <v>468</v>
      </c>
      <c r="E1972" s="96" t="s">
        <v>2004</v>
      </c>
      <c r="F1972" s="197">
        <v>6792000</v>
      </c>
      <c r="G1972" s="188" t="s">
        <v>1829</v>
      </c>
    </row>
    <row r="1973" spans="1:7" s="242" customFormat="1" ht="77.5" x14ac:dyDescent="0.35">
      <c r="A1973" s="158">
        <v>9</v>
      </c>
      <c r="B1973" s="195" t="s">
        <v>2010</v>
      </c>
      <c r="C1973" s="62" t="s">
        <v>2011</v>
      </c>
      <c r="D1973" s="20" t="s">
        <v>468</v>
      </c>
      <c r="E1973" s="293" t="s">
        <v>2011</v>
      </c>
      <c r="F1973" s="198">
        <v>38163000</v>
      </c>
      <c r="G1973" s="188" t="str">
        <f>G1972</f>
        <v>YES</v>
      </c>
    </row>
    <row r="1974" spans="1:7" s="242" customFormat="1" ht="62" x14ac:dyDescent="0.35">
      <c r="A1974" s="189">
        <v>10</v>
      </c>
      <c r="B1974" s="199" t="s">
        <v>2012</v>
      </c>
      <c r="C1974" s="200" t="s">
        <v>2006</v>
      </c>
      <c r="D1974" s="20" t="s">
        <v>468</v>
      </c>
      <c r="E1974" s="201" t="s">
        <v>2006</v>
      </c>
      <c r="F1974" s="202">
        <v>19798000</v>
      </c>
      <c r="G1974" s="188" t="s">
        <v>1829</v>
      </c>
    </row>
    <row r="1975" spans="1:7" s="242" customFormat="1" ht="77.5" x14ac:dyDescent="0.35">
      <c r="A1975" s="189">
        <v>11</v>
      </c>
      <c r="B1975" s="200" t="s">
        <v>2013</v>
      </c>
      <c r="C1975" s="200" t="s">
        <v>2006</v>
      </c>
      <c r="D1975" s="20" t="s">
        <v>468</v>
      </c>
      <c r="E1975" s="201" t="s">
        <v>2006</v>
      </c>
      <c r="F1975" s="202">
        <v>27100000</v>
      </c>
      <c r="G1975" s="203" t="s">
        <v>1829</v>
      </c>
    </row>
    <row r="1976" spans="1:7" s="242" customFormat="1" ht="31" x14ac:dyDescent="0.35">
      <c r="A1976" s="189">
        <v>12</v>
      </c>
      <c r="B1976" s="182" t="s">
        <v>2014</v>
      </c>
      <c r="C1976" s="200" t="s">
        <v>2015</v>
      </c>
      <c r="D1976" s="20" t="s">
        <v>468</v>
      </c>
      <c r="E1976" s="46" t="s">
        <v>2015</v>
      </c>
      <c r="F1976" s="202">
        <v>47681500</v>
      </c>
      <c r="G1976" s="203"/>
    </row>
    <row r="1977" spans="1:7" s="242" customFormat="1" ht="46.5" x14ac:dyDescent="0.35">
      <c r="A1977" s="189">
        <v>13</v>
      </c>
      <c r="B1977" s="182" t="s">
        <v>2016</v>
      </c>
      <c r="C1977" s="200" t="s">
        <v>2015</v>
      </c>
      <c r="D1977" s="20" t="s">
        <v>468</v>
      </c>
      <c r="E1977" s="46" t="s">
        <v>2015</v>
      </c>
      <c r="F1977" s="202">
        <v>44973700</v>
      </c>
      <c r="G1977" s="203" t="s">
        <v>1829</v>
      </c>
    </row>
    <row r="1978" spans="1:7" s="242" customFormat="1" ht="46.5" x14ac:dyDescent="0.35">
      <c r="A1978" s="158">
        <v>14</v>
      </c>
      <c r="B1978" s="10" t="s">
        <v>2017</v>
      </c>
      <c r="C1978" s="62" t="s">
        <v>2006</v>
      </c>
      <c r="D1978" s="20" t="s">
        <v>1680</v>
      </c>
      <c r="E1978" s="293" t="s">
        <v>2006</v>
      </c>
      <c r="F1978" s="198">
        <v>9158800</v>
      </c>
      <c r="G1978" s="188" t="s">
        <v>1829</v>
      </c>
    </row>
    <row r="1979" spans="1:7" s="242" customFormat="1" ht="31" x14ac:dyDescent="0.35">
      <c r="A1979" s="158">
        <v>15</v>
      </c>
      <c r="B1979" s="10" t="s">
        <v>2018</v>
      </c>
      <c r="C1979" s="62" t="s">
        <v>2006</v>
      </c>
      <c r="D1979" s="20" t="s">
        <v>1680</v>
      </c>
      <c r="E1979" s="293" t="s">
        <v>2006</v>
      </c>
      <c r="F1979" s="198">
        <v>6205700</v>
      </c>
      <c r="G1979" s="188" t="s">
        <v>1829</v>
      </c>
    </row>
    <row r="1980" spans="1:7" s="242" customFormat="1" ht="46.5" x14ac:dyDescent="0.35">
      <c r="A1980" s="158">
        <v>16</v>
      </c>
      <c r="B1980" s="10" t="s">
        <v>2019</v>
      </c>
      <c r="C1980" s="294" t="s">
        <v>2009</v>
      </c>
      <c r="D1980" s="20" t="s">
        <v>1680</v>
      </c>
      <c r="E1980" s="294" t="s">
        <v>2009</v>
      </c>
      <c r="F1980" s="198">
        <v>3315000</v>
      </c>
      <c r="G1980" s="188" t="s">
        <v>1829</v>
      </c>
    </row>
    <row r="1981" spans="1:7" s="242" customFormat="1" ht="31" x14ac:dyDescent="0.35">
      <c r="A1981" s="158">
        <v>17</v>
      </c>
      <c r="B1981" s="10" t="s">
        <v>2018</v>
      </c>
      <c r="C1981" s="62" t="s">
        <v>2006</v>
      </c>
      <c r="D1981" s="20" t="s">
        <v>1680</v>
      </c>
      <c r="E1981" s="293" t="s">
        <v>2006</v>
      </c>
      <c r="F1981" s="198">
        <v>12220000</v>
      </c>
      <c r="G1981" s="188" t="s">
        <v>1829</v>
      </c>
    </row>
    <row r="1982" spans="1:7" s="242" customFormat="1" x14ac:dyDescent="0.35">
      <c r="A1982" s="433" t="s">
        <v>2020</v>
      </c>
      <c r="B1982" s="433"/>
      <c r="C1982" s="433"/>
      <c r="D1982" s="433"/>
      <c r="E1982" s="433"/>
      <c r="F1982" s="204">
        <f>SUM(F1965:F1981)</f>
        <v>345263780</v>
      </c>
      <c r="G1982" s="205"/>
    </row>
    <row r="1983" spans="1:7" s="242" customFormat="1" x14ac:dyDescent="0.35">
      <c r="A1983" s="244"/>
      <c r="B1983" s="383" t="s">
        <v>2021</v>
      </c>
      <c r="C1983" s="383"/>
      <c r="D1983" s="383"/>
      <c r="E1983" s="383"/>
      <c r="F1983" s="245"/>
      <c r="G1983" s="246"/>
    </row>
    <row r="1984" spans="1:7" s="242" customFormat="1" ht="77.5" x14ac:dyDescent="0.35">
      <c r="A1984" s="94">
        <v>1</v>
      </c>
      <c r="B1984" s="295" t="s">
        <v>2022</v>
      </c>
      <c r="C1984" s="294" t="s">
        <v>2023</v>
      </c>
      <c r="D1984" s="20" t="s">
        <v>106</v>
      </c>
      <c r="E1984" s="294" t="s">
        <v>2023</v>
      </c>
      <c r="F1984" s="198">
        <v>14696434</v>
      </c>
      <c r="G1984" s="188" t="s">
        <v>1829</v>
      </c>
    </row>
    <row r="1985" spans="1:7" s="242" customFormat="1" ht="46.5" x14ac:dyDescent="0.35">
      <c r="A1985" s="94">
        <v>2</v>
      </c>
      <c r="B1985" s="130" t="s">
        <v>2024</v>
      </c>
      <c r="C1985" s="294" t="s">
        <v>2025</v>
      </c>
      <c r="D1985" s="20" t="s">
        <v>106</v>
      </c>
      <c r="E1985" s="294" t="s">
        <v>2025</v>
      </c>
      <c r="F1985" s="198">
        <v>480000</v>
      </c>
      <c r="G1985" s="206" t="s">
        <v>1829</v>
      </c>
    </row>
    <row r="1986" spans="1:7" s="242" customFormat="1" ht="62" x14ac:dyDescent="0.35">
      <c r="A1986" s="94">
        <v>3</v>
      </c>
      <c r="B1986" s="16" t="s">
        <v>2026</v>
      </c>
      <c r="C1986" s="294" t="s">
        <v>2027</v>
      </c>
      <c r="D1986" s="20" t="s">
        <v>1680</v>
      </c>
      <c r="E1986" s="294" t="s">
        <v>2027</v>
      </c>
      <c r="F1986" s="198">
        <v>115538500</v>
      </c>
      <c r="G1986" s="206" t="s">
        <v>1829</v>
      </c>
    </row>
    <row r="1987" spans="1:7" s="242" customFormat="1" ht="62" x14ac:dyDescent="0.35">
      <c r="A1987" s="94">
        <v>4</v>
      </c>
      <c r="B1987" s="16" t="s">
        <v>2026</v>
      </c>
      <c r="C1987" s="294" t="s">
        <v>2027</v>
      </c>
      <c r="D1987" s="20" t="s">
        <v>1680</v>
      </c>
      <c r="E1987" s="294" t="s">
        <v>2027</v>
      </c>
      <c r="F1987" s="198">
        <v>20170000</v>
      </c>
      <c r="G1987" s="188" t="s">
        <v>1829</v>
      </c>
    </row>
    <row r="1988" spans="1:7" s="242" customFormat="1" x14ac:dyDescent="0.35">
      <c r="A1988" s="433" t="s">
        <v>2028</v>
      </c>
      <c r="B1988" s="433"/>
      <c r="C1988" s="433"/>
      <c r="D1988" s="433"/>
      <c r="E1988" s="433"/>
      <c r="F1988" s="204">
        <f>SUM(F1984:F1987)</f>
        <v>150884934</v>
      </c>
      <c r="G1988" s="207"/>
    </row>
    <row r="1989" spans="1:7" s="242" customFormat="1" x14ac:dyDescent="0.35">
      <c r="A1989" s="244"/>
      <c r="B1989" s="383" t="s">
        <v>2029</v>
      </c>
      <c r="C1989" s="383"/>
      <c r="D1989" s="383"/>
      <c r="E1989" s="383"/>
      <c r="F1989" s="245"/>
      <c r="G1989" s="247"/>
    </row>
    <row r="1990" spans="1:7" s="242" customFormat="1" ht="31" x14ac:dyDescent="0.35">
      <c r="A1990" s="61">
        <v>1</v>
      </c>
      <c r="B1990" s="295" t="s">
        <v>2030</v>
      </c>
      <c r="C1990" s="294" t="s">
        <v>2031</v>
      </c>
      <c r="D1990" s="20" t="s">
        <v>106</v>
      </c>
      <c r="E1990" s="294" t="s">
        <v>2031</v>
      </c>
      <c r="F1990" s="198">
        <v>6575950</v>
      </c>
      <c r="G1990" s="188" t="s">
        <v>1829</v>
      </c>
    </row>
    <row r="1991" spans="1:7" s="242" customFormat="1" ht="31" x14ac:dyDescent="0.35">
      <c r="A1991" s="61">
        <v>2</v>
      </c>
      <c r="B1991" s="10" t="s">
        <v>2032</v>
      </c>
      <c r="C1991" s="294" t="s">
        <v>2033</v>
      </c>
      <c r="D1991" s="20" t="s">
        <v>106</v>
      </c>
      <c r="E1991" s="294" t="s">
        <v>2033</v>
      </c>
      <c r="F1991" s="198">
        <v>22860000</v>
      </c>
      <c r="G1991" s="188" t="s">
        <v>1829</v>
      </c>
    </row>
    <row r="1992" spans="1:7" s="242" customFormat="1" ht="46.5" x14ac:dyDescent="0.35">
      <c r="A1992" s="61">
        <v>3</v>
      </c>
      <c r="B1992" s="10" t="s">
        <v>2034</v>
      </c>
      <c r="C1992" s="294" t="s">
        <v>2035</v>
      </c>
      <c r="D1992" s="20" t="s">
        <v>1680</v>
      </c>
      <c r="E1992" s="294" t="s">
        <v>2035</v>
      </c>
      <c r="F1992" s="198">
        <v>8340000</v>
      </c>
      <c r="G1992" s="188" t="s">
        <v>1829</v>
      </c>
    </row>
    <row r="1993" spans="1:7" s="242" customFormat="1" ht="62" x14ac:dyDescent="0.35">
      <c r="A1993" s="208">
        <v>4</v>
      </c>
      <c r="B1993" s="182" t="s">
        <v>2036</v>
      </c>
      <c r="C1993" s="200" t="s">
        <v>2037</v>
      </c>
      <c r="D1993" s="39" t="s">
        <v>1680</v>
      </c>
      <c r="E1993" s="200" t="s">
        <v>2037</v>
      </c>
      <c r="F1993" s="202">
        <v>3226000</v>
      </c>
      <c r="G1993" s="188" t="s">
        <v>1829</v>
      </c>
    </row>
    <row r="1994" spans="1:7" s="242" customFormat="1" ht="62" x14ac:dyDescent="0.35">
      <c r="A1994" s="208">
        <v>5</v>
      </c>
      <c r="B1994" s="182" t="s">
        <v>2038</v>
      </c>
      <c r="C1994" s="46" t="s">
        <v>2039</v>
      </c>
      <c r="D1994" s="39" t="s">
        <v>1680</v>
      </c>
      <c r="E1994" s="46" t="s">
        <v>2039</v>
      </c>
      <c r="F1994" s="202">
        <v>32018000</v>
      </c>
      <c r="G1994" s="188" t="s">
        <v>1829</v>
      </c>
    </row>
    <row r="1995" spans="1:7" s="242" customFormat="1" ht="62" x14ac:dyDescent="0.35">
      <c r="A1995" s="208">
        <v>6</v>
      </c>
      <c r="B1995" s="182" t="s">
        <v>2040</v>
      </c>
      <c r="C1995" s="46" t="s">
        <v>2041</v>
      </c>
      <c r="D1995" s="39" t="s">
        <v>1680</v>
      </c>
      <c r="E1995" s="46" t="s">
        <v>2041</v>
      </c>
      <c r="F1995" s="202">
        <v>18438500</v>
      </c>
      <c r="G1995" s="188" t="s">
        <v>1829</v>
      </c>
    </row>
    <row r="1996" spans="1:7" s="242" customFormat="1" ht="62" x14ac:dyDescent="0.35">
      <c r="A1996" s="208">
        <v>7</v>
      </c>
      <c r="B1996" s="182" t="s">
        <v>2042</v>
      </c>
      <c r="C1996" s="46" t="s">
        <v>2043</v>
      </c>
      <c r="D1996" s="39" t="s">
        <v>1680</v>
      </c>
      <c r="E1996" s="46" t="s">
        <v>2043</v>
      </c>
      <c r="F1996" s="202">
        <v>5100000</v>
      </c>
      <c r="G1996" s="188" t="s">
        <v>1829</v>
      </c>
    </row>
    <row r="1997" spans="1:7" s="242" customFormat="1" ht="46.5" x14ac:dyDescent="0.35">
      <c r="A1997" s="61">
        <v>8</v>
      </c>
      <c r="B1997" s="10" t="s">
        <v>2044</v>
      </c>
      <c r="C1997" s="294" t="s">
        <v>2045</v>
      </c>
      <c r="D1997" s="20" t="s">
        <v>1680</v>
      </c>
      <c r="E1997" s="294" t="s">
        <v>2045</v>
      </c>
      <c r="F1997" s="198">
        <v>14071400</v>
      </c>
      <c r="G1997" s="188" t="s">
        <v>1829</v>
      </c>
    </row>
    <row r="1998" spans="1:7" s="242" customFormat="1" ht="62" x14ac:dyDescent="0.35">
      <c r="A1998" s="61">
        <v>9</v>
      </c>
      <c r="B1998" s="10" t="s">
        <v>2046</v>
      </c>
      <c r="C1998" s="294" t="s">
        <v>2047</v>
      </c>
      <c r="D1998" s="20" t="s">
        <v>1680</v>
      </c>
      <c r="E1998" s="294" t="s">
        <v>2047</v>
      </c>
      <c r="F1998" s="198">
        <v>65023470</v>
      </c>
      <c r="G1998" s="188" t="s">
        <v>1829</v>
      </c>
    </row>
    <row r="1999" spans="1:7" s="242" customFormat="1" ht="62" x14ac:dyDescent="0.35">
      <c r="A1999" s="208">
        <v>10</v>
      </c>
      <c r="B1999" s="182" t="s">
        <v>2048</v>
      </c>
      <c r="C1999" s="200" t="s">
        <v>2037</v>
      </c>
      <c r="D1999" s="39" t="s">
        <v>1680</v>
      </c>
      <c r="E1999" s="200" t="s">
        <v>2037</v>
      </c>
      <c r="F1999" s="202">
        <v>3818500</v>
      </c>
      <c r="G1999" s="188" t="s">
        <v>1829</v>
      </c>
    </row>
    <row r="2000" spans="1:7" s="242" customFormat="1" ht="62" x14ac:dyDescent="0.35">
      <c r="A2000" s="208">
        <v>11</v>
      </c>
      <c r="B2000" s="182" t="s">
        <v>2049</v>
      </c>
      <c r="C2000" s="46" t="s">
        <v>2047</v>
      </c>
      <c r="D2000" s="39" t="s">
        <v>1680</v>
      </c>
      <c r="E2000" s="46" t="s">
        <v>2047</v>
      </c>
      <c r="F2000" s="202">
        <v>8186520</v>
      </c>
      <c r="G2000" s="203" t="s">
        <v>1829</v>
      </c>
    </row>
    <row r="2001" spans="1:7" s="242" customFormat="1" ht="46.5" x14ac:dyDescent="0.35">
      <c r="A2001" s="208">
        <v>12</v>
      </c>
      <c r="B2001" s="182" t="s">
        <v>2050</v>
      </c>
      <c r="C2001" s="46" t="s">
        <v>2041</v>
      </c>
      <c r="D2001" s="39" t="s">
        <v>1680</v>
      </c>
      <c r="E2001" s="46" t="s">
        <v>2041</v>
      </c>
      <c r="F2001" s="202">
        <v>34476000</v>
      </c>
      <c r="G2001" s="203" t="s">
        <v>1829</v>
      </c>
    </row>
    <row r="2002" spans="1:7" s="242" customFormat="1" ht="62" x14ac:dyDescent="0.35">
      <c r="A2002" s="208">
        <v>13</v>
      </c>
      <c r="B2002" s="182" t="s">
        <v>2051</v>
      </c>
      <c r="C2002" s="46" t="s">
        <v>2035</v>
      </c>
      <c r="D2002" s="39" t="s">
        <v>1680</v>
      </c>
      <c r="E2002" s="46" t="s">
        <v>2035</v>
      </c>
      <c r="F2002" s="202">
        <v>8340000</v>
      </c>
      <c r="G2002" s="203" t="s">
        <v>1829</v>
      </c>
    </row>
    <row r="2003" spans="1:7" s="242" customFormat="1" ht="62" x14ac:dyDescent="0.35">
      <c r="A2003" s="208">
        <v>14</v>
      </c>
      <c r="B2003" s="209" t="s">
        <v>2052</v>
      </c>
      <c r="C2003" s="210" t="s">
        <v>2053</v>
      </c>
      <c r="D2003" s="211" t="s">
        <v>1680</v>
      </c>
      <c r="E2003" s="210" t="s">
        <v>2053</v>
      </c>
      <c r="F2003" s="212">
        <v>2050000</v>
      </c>
      <c r="G2003" s="203" t="s">
        <v>1829</v>
      </c>
    </row>
    <row r="2004" spans="1:7" s="242" customFormat="1" ht="62" x14ac:dyDescent="0.35">
      <c r="A2004" s="61">
        <v>15</v>
      </c>
      <c r="B2004" s="10" t="s">
        <v>2054</v>
      </c>
      <c r="C2004" s="213" t="s">
        <v>2055</v>
      </c>
      <c r="D2004" s="214" t="s">
        <v>1680</v>
      </c>
      <c r="E2004" s="213" t="s">
        <v>2055</v>
      </c>
      <c r="F2004" s="215">
        <v>9560000</v>
      </c>
      <c r="G2004" s="216" t="s">
        <v>1829</v>
      </c>
    </row>
    <row r="2005" spans="1:7" s="242" customFormat="1" ht="62" x14ac:dyDescent="0.35">
      <c r="A2005" s="61">
        <v>16</v>
      </c>
      <c r="B2005" s="10" t="s">
        <v>2054</v>
      </c>
      <c r="C2005" s="213" t="s">
        <v>2055</v>
      </c>
      <c r="D2005" s="214" t="s">
        <v>1680</v>
      </c>
      <c r="E2005" s="213" t="s">
        <v>2055</v>
      </c>
      <c r="F2005" s="215">
        <v>4000000</v>
      </c>
      <c r="G2005" s="216" t="s">
        <v>1829</v>
      </c>
    </row>
    <row r="2006" spans="1:7" s="242" customFormat="1" ht="62" x14ac:dyDescent="0.35">
      <c r="A2006" s="208">
        <v>17</v>
      </c>
      <c r="B2006" s="182" t="s">
        <v>2054</v>
      </c>
      <c r="C2006" s="46" t="s">
        <v>2056</v>
      </c>
      <c r="D2006" s="211" t="s">
        <v>1680</v>
      </c>
      <c r="E2006" s="46" t="s">
        <v>2056</v>
      </c>
      <c r="F2006" s="202">
        <v>12660000</v>
      </c>
      <c r="G2006" s="216" t="s">
        <v>1829</v>
      </c>
    </row>
    <row r="2007" spans="1:7" s="242" customFormat="1" x14ac:dyDescent="0.35">
      <c r="A2007" s="434" t="s">
        <v>2057</v>
      </c>
      <c r="B2007" s="434"/>
      <c r="C2007" s="434"/>
      <c r="D2007" s="434"/>
      <c r="E2007" s="434"/>
      <c r="F2007" s="204">
        <f>SUM(F1990:F2006)</f>
        <v>258744340</v>
      </c>
      <c r="G2007" s="207"/>
    </row>
    <row r="2008" spans="1:7" s="242" customFormat="1" x14ac:dyDescent="0.35">
      <c r="A2008" s="289"/>
      <c r="B2008" s="435" t="s">
        <v>2058</v>
      </c>
      <c r="C2008" s="435"/>
      <c r="D2008" s="435"/>
      <c r="E2008" s="435"/>
      <c r="F2008" s="435"/>
      <c r="G2008" s="247"/>
    </row>
    <row r="2009" spans="1:7" s="242" customFormat="1" ht="77.5" x14ac:dyDescent="0.35">
      <c r="A2009" s="94">
        <v>1</v>
      </c>
      <c r="B2009" s="10" t="s">
        <v>2059</v>
      </c>
      <c r="C2009" s="294" t="s">
        <v>2060</v>
      </c>
      <c r="D2009" s="214" t="s">
        <v>1680</v>
      </c>
      <c r="E2009" s="294" t="s">
        <v>2060</v>
      </c>
      <c r="F2009" s="198">
        <v>186108000</v>
      </c>
      <c r="G2009" s="188" t="s">
        <v>1829</v>
      </c>
    </row>
    <row r="2010" spans="1:7" s="242" customFormat="1" ht="62" x14ac:dyDescent="0.35">
      <c r="A2010" s="94">
        <v>2</v>
      </c>
      <c r="B2010" s="10" t="s">
        <v>2061</v>
      </c>
      <c r="C2010" s="294" t="s">
        <v>2060</v>
      </c>
      <c r="D2010" s="214" t="s">
        <v>1680</v>
      </c>
      <c r="E2010" s="294" t="s">
        <v>2060</v>
      </c>
      <c r="F2010" s="198">
        <v>61734500</v>
      </c>
      <c r="G2010" s="188" t="s">
        <v>1829</v>
      </c>
    </row>
    <row r="2011" spans="1:7" s="242" customFormat="1" ht="46.5" x14ac:dyDescent="0.35">
      <c r="A2011" s="94">
        <v>3</v>
      </c>
      <c r="B2011" s="10" t="s">
        <v>2062</v>
      </c>
      <c r="C2011" s="294" t="s">
        <v>2063</v>
      </c>
      <c r="D2011" s="214" t="s">
        <v>1680</v>
      </c>
      <c r="E2011" s="294" t="s">
        <v>2063</v>
      </c>
      <c r="F2011" s="198">
        <v>15000000</v>
      </c>
      <c r="G2011" s="188" t="s">
        <v>1829</v>
      </c>
    </row>
    <row r="2012" spans="1:7" s="242" customFormat="1" ht="31" x14ac:dyDescent="0.35">
      <c r="A2012" s="94">
        <v>4</v>
      </c>
      <c r="B2012" s="10" t="s">
        <v>2064</v>
      </c>
      <c r="C2012" s="294" t="s">
        <v>2065</v>
      </c>
      <c r="D2012" s="214" t="s">
        <v>106</v>
      </c>
      <c r="E2012" s="294" t="s">
        <v>2065</v>
      </c>
      <c r="F2012" s="198">
        <v>27221500</v>
      </c>
      <c r="G2012" s="188" t="s">
        <v>1829</v>
      </c>
    </row>
    <row r="2013" spans="1:7" s="242" customFormat="1" ht="31" x14ac:dyDescent="0.35">
      <c r="A2013" s="94">
        <v>5</v>
      </c>
      <c r="B2013" s="295" t="s">
        <v>2066</v>
      </c>
      <c r="C2013" s="294" t="s">
        <v>2067</v>
      </c>
      <c r="D2013" s="214" t="s">
        <v>106</v>
      </c>
      <c r="E2013" s="294" t="s">
        <v>2067</v>
      </c>
      <c r="F2013" s="198">
        <v>9832500</v>
      </c>
      <c r="G2013" s="188" t="s">
        <v>1829</v>
      </c>
    </row>
    <row r="2014" spans="1:7" s="242" customFormat="1" x14ac:dyDescent="0.35">
      <c r="A2014" s="434" t="s">
        <v>2068</v>
      </c>
      <c r="B2014" s="434"/>
      <c r="C2014" s="434"/>
      <c r="D2014" s="434"/>
      <c r="E2014" s="434"/>
      <c r="F2014" s="204">
        <f>SUM(F2009:F2013)</f>
        <v>299896500</v>
      </c>
      <c r="G2014" s="207"/>
    </row>
    <row r="2015" spans="1:7" s="242" customFormat="1" x14ac:dyDescent="0.35">
      <c r="A2015" s="289"/>
      <c r="B2015" s="435" t="s">
        <v>2069</v>
      </c>
      <c r="C2015" s="435"/>
      <c r="D2015" s="435"/>
      <c r="E2015" s="435"/>
      <c r="F2015" s="245"/>
      <c r="G2015" s="247"/>
    </row>
    <row r="2016" spans="1:7" s="242" customFormat="1" ht="31" x14ac:dyDescent="0.35">
      <c r="A2016" s="61">
        <v>1</v>
      </c>
      <c r="B2016" s="10" t="s">
        <v>2070</v>
      </c>
      <c r="C2016" s="10" t="s">
        <v>2071</v>
      </c>
      <c r="D2016" s="290" t="s">
        <v>106</v>
      </c>
      <c r="E2016" s="10" t="s">
        <v>2071</v>
      </c>
      <c r="F2016" s="173">
        <v>25200000</v>
      </c>
      <c r="G2016" s="30" t="s">
        <v>1829</v>
      </c>
    </row>
    <row r="2017" spans="1:7" s="242" customFormat="1" x14ac:dyDescent="0.35">
      <c r="A2017" s="432" t="s">
        <v>2072</v>
      </c>
      <c r="B2017" s="432"/>
      <c r="C2017" s="432"/>
      <c r="D2017" s="432"/>
      <c r="E2017" s="432"/>
      <c r="F2017" s="174">
        <f>SUM(F2016)</f>
        <v>25200000</v>
      </c>
      <c r="G2017" s="30"/>
    </row>
    <row r="2018" spans="1:7" s="242" customFormat="1" x14ac:dyDescent="0.35">
      <c r="A2018" s="291"/>
      <c r="B2018" s="435" t="s">
        <v>2073</v>
      </c>
      <c r="C2018" s="435"/>
      <c r="D2018" s="435"/>
      <c r="E2018" s="435"/>
      <c r="F2018" s="237"/>
      <c r="G2018" s="248"/>
    </row>
    <row r="2019" spans="1:7" s="242" customFormat="1" ht="30.75" customHeight="1" x14ac:dyDescent="0.35">
      <c r="A2019" s="217">
        <v>1</v>
      </c>
      <c r="B2019" s="182" t="s">
        <v>2074</v>
      </c>
      <c r="C2019" s="182" t="s">
        <v>2075</v>
      </c>
      <c r="D2019" s="95" t="s">
        <v>106</v>
      </c>
      <c r="E2019" s="182" t="s">
        <v>2075</v>
      </c>
      <c r="F2019" s="183">
        <v>15527940</v>
      </c>
      <c r="G2019" s="218" t="s">
        <v>1829</v>
      </c>
    </row>
    <row r="2020" spans="1:7" s="242" customFormat="1" ht="31" x14ac:dyDescent="0.35">
      <c r="A2020" s="208">
        <v>2</v>
      </c>
      <c r="B2020" s="219" t="s">
        <v>2076</v>
      </c>
      <c r="C2020" s="201" t="s">
        <v>2077</v>
      </c>
      <c r="D2020" s="95" t="s">
        <v>1680</v>
      </c>
      <c r="E2020" s="201" t="s">
        <v>2077</v>
      </c>
      <c r="F2020" s="202">
        <v>6564000</v>
      </c>
      <c r="G2020" s="218" t="s">
        <v>1829</v>
      </c>
    </row>
    <row r="2021" spans="1:7" s="242" customFormat="1" ht="31" x14ac:dyDescent="0.35">
      <c r="A2021" s="208">
        <v>3</v>
      </c>
      <c r="B2021" s="219" t="s">
        <v>2076</v>
      </c>
      <c r="C2021" s="201" t="s">
        <v>2078</v>
      </c>
      <c r="D2021" s="95" t="s">
        <v>1680</v>
      </c>
      <c r="E2021" s="201" t="s">
        <v>2078</v>
      </c>
      <c r="F2021" s="202">
        <v>13539850</v>
      </c>
      <c r="G2021" s="218" t="s">
        <v>1829</v>
      </c>
    </row>
    <row r="2022" spans="1:7" s="242" customFormat="1" ht="31" x14ac:dyDescent="0.35">
      <c r="A2022" s="208">
        <v>4</v>
      </c>
      <c r="B2022" s="219" t="s">
        <v>2076</v>
      </c>
      <c r="C2022" s="201" t="s">
        <v>2078</v>
      </c>
      <c r="D2022" s="95" t="s">
        <v>1680</v>
      </c>
      <c r="E2022" s="201" t="s">
        <v>2078</v>
      </c>
      <c r="F2022" s="202">
        <v>14557500</v>
      </c>
      <c r="G2022" s="218" t="s">
        <v>1829</v>
      </c>
    </row>
    <row r="2023" spans="1:7" s="242" customFormat="1" ht="30.75" customHeight="1" x14ac:dyDescent="0.35">
      <c r="A2023" s="208">
        <v>5</v>
      </c>
      <c r="B2023" s="182" t="s">
        <v>2079</v>
      </c>
      <c r="C2023" s="201" t="s">
        <v>2080</v>
      </c>
      <c r="D2023" s="95" t="s">
        <v>106</v>
      </c>
      <c r="E2023" s="201" t="s">
        <v>2080</v>
      </c>
      <c r="F2023" s="202">
        <v>1800000</v>
      </c>
      <c r="G2023" s="218" t="s">
        <v>1829</v>
      </c>
    </row>
    <row r="2024" spans="1:7" s="242" customFormat="1" ht="31" x14ac:dyDescent="0.35">
      <c r="A2024" s="208">
        <v>6</v>
      </c>
      <c r="B2024" s="219" t="s">
        <v>2076</v>
      </c>
      <c r="C2024" s="201" t="s">
        <v>2081</v>
      </c>
      <c r="D2024" s="95" t="s">
        <v>1680</v>
      </c>
      <c r="E2024" s="201" t="s">
        <v>2081</v>
      </c>
      <c r="F2024" s="202">
        <v>11695012</v>
      </c>
      <c r="G2024" s="218" t="s">
        <v>1829</v>
      </c>
    </row>
    <row r="2025" spans="1:7" s="242" customFormat="1" ht="31" x14ac:dyDescent="0.35">
      <c r="A2025" s="208">
        <v>7</v>
      </c>
      <c r="B2025" s="219" t="s">
        <v>2076</v>
      </c>
      <c r="C2025" s="201" t="s">
        <v>2082</v>
      </c>
      <c r="D2025" s="95" t="s">
        <v>1680</v>
      </c>
      <c r="E2025" s="201" t="s">
        <v>2082</v>
      </c>
      <c r="F2025" s="202">
        <v>9750000</v>
      </c>
      <c r="G2025" s="218" t="s">
        <v>1829</v>
      </c>
    </row>
    <row r="2026" spans="1:7" s="242" customFormat="1" x14ac:dyDescent="0.35">
      <c r="A2026" s="432" t="s">
        <v>2083</v>
      </c>
      <c r="B2026" s="432"/>
      <c r="C2026" s="432"/>
      <c r="D2026" s="432"/>
      <c r="E2026" s="432"/>
      <c r="F2026" s="174">
        <f>SUM(F2019:F2025)</f>
        <v>73434302</v>
      </c>
      <c r="G2026" s="290"/>
    </row>
    <row r="2027" spans="1:7" s="242" customFormat="1" x14ac:dyDescent="0.35">
      <c r="A2027" s="291"/>
      <c r="B2027" s="435" t="s">
        <v>2084</v>
      </c>
      <c r="C2027" s="435"/>
      <c r="D2027" s="435"/>
      <c r="E2027" s="435"/>
      <c r="F2027" s="237"/>
      <c r="G2027" s="60"/>
    </row>
    <row r="2028" spans="1:7" s="242" customFormat="1" ht="31" x14ac:dyDescent="0.35">
      <c r="A2028" s="178">
        <v>1</v>
      </c>
      <c r="B2028" s="220" t="s">
        <v>2085</v>
      </c>
      <c r="C2028" s="147" t="s">
        <v>2086</v>
      </c>
      <c r="D2028" s="241" t="s">
        <v>1680</v>
      </c>
      <c r="E2028" s="147" t="s">
        <v>2086</v>
      </c>
      <c r="F2028" s="177">
        <v>3800000</v>
      </c>
      <c r="G2028" s="221" t="str">
        <f>G2029</f>
        <v>YES</v>
      </c>
    </row>
    <row r="2029" spans="1:7" s="242" customFormat="1" ht="31" x14ac:dyDescent="0.35">
      <c r="A2029" s="178">
        <v>2</v>
      </c>
      <c r="B2029" s="220" t="s">
        <v>2085</v>
      </c>
      <c r="C2029" s="147" t="s">
        <v>2087</v>
      </c>
      <c r="D2029" s="241" t="s">
        <v>1680</v>
      </c>
      <c r="E2029" s="147" t="s">
        <v>2087</v>
      </c>
      <c r="F2029" s="177">
        <v>570000</v>
      </c>
      <c r="G2029" s="290" t="s">
        <v>1829</v>
      </c>
    </row>
    <row r="2030" spans="1:7" s="242" customFormat="1" ht="31" x14ac:dyDescent="0.35">
      <c r="A2030" s="178">
        <v>3</v>
      </c>
      <c r="B2030" s="220" t="s">
        <v>2085</v>
      </c>
      <c r="C2030" s="147" t="s">
        <v>2087</v>
      </c>
      <c r="D2030" s="241" t="s">
        <v>1680</v>
      </c>
      <c r="E2030" s="147" t="s">
        <v>2087</v>
      </c>
      <c r="F2030" s="177">
        <v>2248000</v>
      </c>
      <c r="G2030" s="290" t="s">
        <v>1829</v>
      </c>
    </row>
    <row r="2031" spans="1:7" s="242" customFormat="1" ht="31" x14ac:dyDescent="0.35">
      <c r="A2031" s="178">
        <v>4</v>
      </c>
      <c r="B2031" s="220" t="s">
        <v>2085</v>
      </c>
      <c r="C2031" s="147" t="s">
        <v>2088</v>
      </c>
      <c r="D2031" s="241" t="s">
        <v>1680</v>
      </c>
      <c r="E2031" s="147" t="s">
        <v>2088</v>
      </c>
      <c r="F2031" s="177">
        <v>7500000</v>
      </c>
      <c r="G2031" s="290" t="s">
        <v>1829</v>
      </c>
    </row>
    <row r="2032" spans="1:7" s="242" customFormat="1" ht="31" x14ac:dyDescent="0.35">
      <c r="A2032" s="178">
        <v>5</v>
      </c>
      <c r="B2032" s="220" t="s">
        <v>2085</v>
      </c>
      <c r="C2032" s="147" t="s">
        <v>2089</v>
      </c>
      <c r="D2032" s="241" t="s">
        <v>1680</v>
      </c>
      <c r="E2032" s="147" t="s">
        <v>2089</v>
      </c>
      <c r="F2032" s="177">
        <v>8470000</v>
      </c>
      <c r="G2032" s="290" t="s">
        <v>1829</v>
      </c>
    </row>
    <row r="2033" spans="1:7" s="242" customFormat="1" ht="31" x14ac:dyDescent="0.35">
      <c r="A2033" s="178">
        <v>6</v>
      </c>
      <c r="B2033" s="220" t="s">
        <v>2085</v>
      </c>
      <c r="C2033" s="147" t="s">
        <v>2090</v>
      </c>
      <c r="D2033" s="241" t="s">
        <v>1680</v>
      </c>
      <c r="E2033" s="147" t="s">
        <v>2090</v>
      </c>
      <c r="F2033" s="177">
        <v>63658056</v>
      </c>
      <c r="G2033" s="290" t="s">
        <v>1829</v>
      </c>
    </row>
    <row r="2034" spans="1:7" s="242" customFormat="1" ht="31" x14ac:dyDescent="0.35">
      <c r="A2034" s="178">
        <v>7</v>
      </c>
      <c r="B2034" s="220" t="s">
        <v>2085</v>
      </c>
      <c r="C2034" s="147" t="s">
        <v>2091</v>
      </c>
      <c r="D2034" s="241" t="s">
        <v>1680</v>
      </c>
      <c r="E2034" s="147" t="s">
        <v>2091</v>
      </c>
      <c r="F2034" s="177">
        <v>8084000</v>
      </c>
      <c r="G2034" s="290" t="s">
        <v>1829</v>
      </c>
    </row>
    <row r="2035" spans="1:7" s="242" customFormat="1" ht="31" x14ac:dyDescent="0.35">
      <c r="A2035" s="178">
        <v>8</v>
      </c>
      <c r="B2035" s="220" t="s">
        <v>2085</v>
      </c>
      <c r="C2035" s="147" t="s">
        <v>2092</v>
      </c>
      <c r="D2035" s="241" t="s">
        <v>1680</v>
      </c>
      <c r="E2035" s="147" t="s">
        <v>2092</v>
      </c>
      <c r="F2035" s="177">
        <v>41739900</v>
      </c>
      <c r="G2035" s="290" t="s">
        <v>1829</v>
      </c>
    </row>
    <row r="2036" spans="1:7" s="242" customFormat="1" ht="31" x14ac:dyDescent="0.35">
      <c r="A2036" s="178">
        <v>9</v>
      </c>
      <c r="B2036" s="220" t="s">
        <v>2085</v>
      </c>
      <c r="C2036" s="147" t="s">
        <v>2093</v>
      </c>
      <c r="D2036" s="241" t="s">
        <v>1680</v>
      </c>
      <c r="E2036" s="147" t="s">
        <v>2093</v>
      </c>
      <c r="F2036" s="177">
        <v>5533500</v>
      </c>
      <c r="G2036" s="290" t="s">
        <v>1829</v>
      </c>
    </row>
    <row r="2037" spans="1:7" s="242" customFormat="1" ht="31" x14ac:dyDescent="0.35">
      <c r="A2037" s="178">
        <v>10</v>
      </c>
      <c r="B2037" s="220" t="s">
        <v>2085</v>
      </c>
      <c r="C2037" s="147" t="s">
        <v>2094</v>
      </c>
      <c r="D2037" s="241" t="s">
        <v>1680</v>
      </c>
      <c r="E2037" s="147" t="s">
        <v>2094</v>
      </c>
      <c r="F2037" s="177">
        <v>4041000</v>
      </c>
      <c r="G2037" s="290" t="s">
        <v>1829</v>
      </c>
    </row>
    <row r="2038" spans="1:7" s="242" customFormat="1" ht="31" x14ac:dyDescent="0.35">
      <c r="A2038" s="178">
        <v>11</v>
      </c>
      <c r="B2038" s="220" t="s">
        <v>2085</v>
      </c>
      <c r="C2038" s="147" t="s">
        <v>2095</v>
      </c>
      <c r="D2038" s="241" t="s">
        <v>106</v>
      </c>
      <c r="E2038" s="147" t="s">
        <v>2095</v>
      </c>
      <c r="F2038" s="177">
        <v>878000</v>
      </c>
      <c r="G2038" s="290" t="s">
        <v>1829</v>
      </c>
    </row>
    <row r="2039" spans="1:7" s="242" customFormat="1" ht="31" x14ac:dyDescent="0.35">
      <c r="A2039" s="178">
        <v>12</v>
      </c>
      <c r="B2039" s="220" t="s">
        <v>2085</v>
      </c>
      <c r="C2039" s="147" t="s">
        <v>2096</v>
      </c>
      <c r="D2039" s="241" t="s">
        <v>106</v>
      </c>
      <c r="E2039" s="147" t="s">
        <v>2096</v>
      </c>
      <c r="F2039" s="177">
        <v>64456600</v>
      </c>
      <c r="G2039" s="290" t="s">
        <v>1829</v>
      </c>
    </row>
    <row r="2040" spans="1:7" s="242" customFormat="1" ht="31" x14ac:dyDescent="0.35">
      <c r="A2040" s="178">
        <v>13</v>
      </c>
      <c r="B2040" s="220" t="s">
        <v>2085</v>
      </c>
      <c r="C2040" s="147" t="s">
        <v>2097</v>
      </c>
      <c r="D2040" s="241" t="s">
        <v>106</v>
      </c>
      <c r="E2040" s="147" t="s">
        <v>2097</v>
      </c>
      <c r="F2040" s="177">
        <v>5145000</v>
      </c>
      <c r="G2040" s="290" t="s">
        <v>1829</v>
      </c>
    </row>
    <row r="2041" spans="1:7" s="242" customFormat="1" ht="31" x14ac:dyDescent="0.35">
      <c r="A2041" s="178">
        <v>14</v>
      </c>
      <c r="B2041" s="220" t="s">
        <v>2085</v>
      </c>
      <c r="C2041" s="147" t="s">
        <v>2098</v>
      </c>
      <c r="D2041" s="241" t="s">
        <v>106</v>
      </c>
      <c r="E2041" s="147" t="s">
        <v>2098</v>
      </c>
      <c r="F2041" s="177">
        <v>7731000</v>
      </c>
      <c r="G2041" s="290" t="s">
        <v>1829</v>
      </c>
    </row>
    <row r="2042" spans="1:7" s="242" customFormat="1" ht="31" x14ac:dyDescent="0.35">
      <c r="A2042" s="178">
        <v>15</v>
      </c>
      <c r="B2042" s="220" t="s">
        <v>2085</v>
      </c>
      <c r="C2042" s="147" t="s">
        <v>2099</v>
      </c>
      <c r="D2042" s="241" t="s">
        <v>106</v>
      </c>
      <c r="E2042" s="147" t="s">
        <v>2099</v>
      </c>
      <c r="F2042" s="177">
        <v>2000000</v>
      </c>
      <c r="G2042" s="290" t="s">
        <v>1829</v>
      </c>
    </row>
    <row r="2043" spans="1:7" s="242" customFormat="1" x14ac:dyDescent="0.35">
      <c r="A2043" s="380" t="s">
        <v>2100</v>
      </c>
      <c r="B2043" s="380"/>
      <c r="C2043" s="380"/>
      <c r="D2043" s="380"/>
      <c r="E2043" s="380"/>
      <c r="F2043" s="146">
        <f>SUM(F2028:F2042)</f>
        <v>225855056</v>
      </c>
      <c r="G2043" s="241"/>
    </row>
    <row r="2044" spans="1:7" s="242" customFormat="1" x14ac:dyDescent="0.35">
      <c r="A2044" s="292"/>
      <c r="B2044" s="435" t="s">
        <v>2101</v>
      </c>
      <c r="C2044" s="435"/>
      <c r="D2044" s="435"/>
      <c r="E2044" s="435"/>
      <c r="F2044" s="249"/>
      <c r="G2044" s="60"/>
    </row>
    <row r="2045" spans="1:7" s="242" customFormat="1" ht="31" x14ac:dyDescent="0.35">
      <c r="A2045" s="178">
        <v>1</v>
      </c>
      <c r="B2045" s="147" t="s">
        <v>2102</v>
      </c>
      <c r="C2045" s="147" t="s">
        <v>2103</v>
      </c>
      <c r="D2045" s="241" t="s">
        <v>106</v>
      </c>
      <c r="E2045" s="147" t="s">
        <v>2103</v>
      </c>
      <c r="F2045" s="177">
        <v>25605000</v>
      </c>
      <c r="G2045" s="241" t="s">
        <v>1829</v>
      </c>
    </row>
    <row r="2046" spans="1:7" s="242" customFormat="1" ht="31" x14ac:dyDescent="0.35">
      <c r="A2046" s="178">
        <v>2</v>
      </c>
      <c r="B2046" s="147" t="s">
        <v>2104</v>
      </c>
      <c r="C2046" s="147" t="s">
        <v>2105</v>
      </c>
      <c r="D2046" s="241" t="s">
        <v>106</v>
      </c>
      <c r="E2046" s="147" t="s">
        <v>2105</v>
      </c>
      <c r="F2046" s="177">
        <v>10605000</v>
      </c>
      <c r="G2046" s="147" t="s">
        <v>1829</v>
      </c>
    </row>
    <row r="2047" spans="1:7" s="226" customFormat="1" ht="31" x14ac:dyDescent="0.35">
      <c r="A2047" s="222">
        <v>3</v>
      </c>
      <c r="B2047" s="223" t="s">
        <v>2106</v>
      </c>
      <c r="C2047" s="223" t="s">
        <v>2107</v>
      </c>
      <c r="D2047" s="224" t="s">
        <v>1680</v>
      </c>
      <c r="E2047" s="223" t="s">
        <v>2107</v>
      </c>
      <c r="F2047" s="225">
        <v>249796600</v>
      </c>
      <c r="G2047" s="147" t="s">
        <v>1829</v>
      </c>
    </row>
    <row r="2048" spans="1:7" s="242" customFormat="1" x14ac:dyDescent="0.35">
      <c r="A2048" s="412" t="s">
        <v>2108</v>
      </c>
      <c r="B2048" s="412"/>
      <c r="C2048" s="412"/>
      <c r="D2048" s="412"/>
      <c r="E2048" s="412"/>
      <c r="F2048" s="64">
        <f>SUM(F2045:F2047)</f>
        <v>286006600</v>
      </c>
      <c r="G2048" s="241"/>
    </row>
    <row r="2049" spans="1:7" s="242" customFormat="1" x14ac:dyDescent="0.35">
      <c r="A2049" s="292"/>
      <c r="B2049" s="435" t="s">
        <v>2109</v>
      </c>
      <c r="C2049" s="435"/>
      <c r="D2049" s="435"/>
      <c r="E2049" s="435"/>
      <c r="F2049" s="249"/>
      <c r="G2049" s="60"/>
    </row>
    <row r="2050" spans="1:7" s="242" customFormat="1" ht="31" x14ac:dyDescent="0.35">
      <c r="A2050" s="56">
        <v>1</v>
      </c>
      <c r="B2050" s="10" t="s">
        <v>2110</v>
      </c>
      <c r="C2050" s="10" t="s">
        <v>2111</v>
      </c>
      <c r="D2050" s="290" t="s">
        <v>106</v>
      </c>
      <c r="E2050" s="10" t="s">
        <v>2111</v>
      </c>
      <c r="F2050" s="173">
        <v>5413000</v>
      </c>
      <c r="G2050" s="241" t="str">
        <f>G2051</f>
        <v>YES</v>
      </c>
    </row>
    <row r="2051" spans="1:7" s="242" customFormat="1" ht="31" x14ac:dyDescent="0.35">
      <c r="A2051" s="56">
        <v>2</v>
      </c>
      <c r="B2051" s="10" t="s">
        <v>2110</v>
      </c>
      <c r="C2051" s="10" t="s">
        <v>2081</v>
      </c>
      <c r="D2051" s="290" t="s">
        <v>1680</v>
      </c>
      <c r="E2051" s="10" t="s">
        <v>2081</v>
      </c>
      <c r="F2051" s="173">
        <v>14253014</v>
      </c>
      <c r="G2051" s="241" t="s">
        <v>1829</v>
      </c>
    </row>
    <row r="2052" spans="1:7" s="242" customFormat="1" ht="31" x14ac:dyDescent="0.35">
      <c r="A2052" s="56">
        <v>3</v>
      </c>
      <c r="B2052" s="10" t="s">
        <v>2110</v>
      </c>
      <c r="C2052" s="10" t="s">
        <v>2112</v>
      </c>
      <c r="D2052" s="290" t="s">
        <v>1680</v>
      </c>
      <c r="E2052" s="10" t="s">
        <v>2112</v>
      </c>
      <c r="F2052" s="173">
        <v>12260000</v>
      </c>
      <c r="G2052" s="241" t="s">
        <v>1829</v>
      </c>
    </row>
    <row r="2053" spans="1:7" s="242" customFormat="1" ht="31" x14ac:dyDescent="0.35">
      <c r="A2053" s="56">
        <v>4</v>
      </c>
      <c r="B2053" s="10" t="s">
        <v>2110</v>
      </c>
      <c r="C2053" s="10" t="s">
        <v>2113</v>
      </c>
      <c r="D2053" s="290" t="s">
        <v>1680</v>
      </c>
      <c r="E2053" s="10" t="s">
        <v>2113</v>
      </c>
      <c r="F2053" s="173">
        <v>6664000</v>
      </c>
      <c r="G2053" s="221" t="s">
        <v>1829</v>
      </c>
    </row>
    <row r="2054" spans="1:7" s="242" customFormat="1" ht="31" x14ac:dyDescent="0.35">
      <c r="A2054" s="56">
        <v>5</v>
      </c>
      <c r="B2054" s="147" t="s">
        <v>2114</v>
      </c>
      <c r="C2054" s="10" t="s">
        <v>2115</v>
      </c>
      <c r="D2054" s="290" t="s">
        <v>106</v>
      </c>
      <c r="E2054" s="10" t="s">
        <v>2115</v>
      </c>
      <c r="F2054" s="173">
        <v>26300400</v>
      </c>
      <c r="G2054" s="241" t="s">
        <v>1829</v>
      </c>
    </row>
    <row r="2055" spans="1:7" s="242" customFormat="1" ht="31" x14ac:dyDescent="0.35">
      <c r="A2055" s="56">
        <v>6</v>
      </c>
      <c r="B2055" s="147" t="s">
        <v>2114</v>
      </c>
      <c r="C2055" s="10" t="s">
        <v>2116</v>
      </c>
      <c r="D2055" s="290" t="s">
        <v>106</v>
      </c>
      <c r="E2055" s="10" t="s">
        <v>2116</v>
      </c>
      <c r="F2055" s="173">
        <v>510600</v>
      </c>
      <c r="G2055" s="241" t="s">
        <v>1829</v>
      </c>
    </row>
    <row r="2056" spans="1:7" s="242" customFormat="1" ht="31" x14ac:dyDescent="0.35">
      <c r="A2056" s="56">
        <v>7</v>
      </c>
      <c r="B2056" s="10" t="s">
        <v>2110</v>
      </c>
      <c r="C2056" s="10" t="s">
        <v>2117</v>
      </c>
      <c r="D2056" s="290" t="s">
        <v>1680</v>
      </c>
      <c r="E2056" s="10" t="s">
        <v>2117</v>
      </c>
      <c r="F2056" s="173">
        <v>1960000</v>
      </c>
      <c r="G2056" s="241" t="s">
        <v>1829</v>
      </c>
    </row>
    <row r="2057" spans="1:7" s="242" customFormat="1" ht="31" x14ac:dyDescent="0.35">
      <c r="A2057" s="56">
        <v>8</v>
      </c>
      <c r="B2057" s="10" t="s">
        <v>2110</v>
      </c>
      <c r="C2057" s="10" t="s">
        <v>2118</v>
      </c>
      <c r="D2057" s="290" t="s">
        <v>1680</v>
      </c>
      <c r="E2057" s="10" t="s">
        <v>2118</v>
      </c>
      <c r="F2057" s="173">
        <v>32105500</v>
      </c>
      <c r="G2057" s="221" t="s">
        <v>1829</v>
      </c>
    </row>
    <row r="2058" spans="1:7" s="242" customFormat="1" x14ac:dyDescent="0.35">
      <c r="A2058" s="412" t="s">
        <v>2119</v>
      </c>
      <c r="B2058" s="412"/>
      <c r="C2058" s="412"/>
      <c r="D2058" s="412"/>
      <c r="E2058" s="412"/>
      <c r="F2058" s="64">
        <f>SUM(F2050:F2057)</f>
        <v>99466514</v>
      </c>
      <c r="G2058" s="290"/>
    </row>
    <row r="2059" spans="1:7" s="242" customFormat="1" x14ac:dyDescent="0.35">
      <c r="A2059" s="292"/>
      <c r="B2059" s="435" t="s">
        <v>2120</v>
      </c>
      <c r="C2059" s="435"/>
      <c r="D2059" s="435"/>
      <c r="E2059" s="435"/>
      <c r="F2059" s="249"/>
      <c r="G2059" s="60"/>
    </row>
    <row r="2060" spans="1:7" s="242" customFormat="1" ht="31" x14ac:dyDescent="0.35">
      <c r="A2060" s="56">
        <v>1</v>
      </c>
      <c r="B2060" s="10" t="s">
        <v>2121</v>
      </c>
      <c r="C2060" s="10" t="s">
        <v>2122</v>
      </c>
      <c r="D2060" s="290" t="s">
        <v>106</v>
      </c>
      <c r="E2060" s="10" t="s">
        <v>2122</v>
      </c>
      <c r="F2060" s="173">
        <v>10000000</v>
      </c>
      <c r="G2060" s="290" t="s">
        <v>1829</v>
      </c>
    </row>
    <row r="2061" spans="1:7" s="242" customFormat="1" ht="31" x14ac:dyDescent="0.35">
      <c r="A2061" s="56">
        <v>2</v>
      </c>
      <c r="B2061" s="10" t="s">
        <v>2121</v>
      </c>
      <c r="C2061" s="10" t="s">
        <v>2122</v>
      </c>
      <c r="D2061" s="290" t="s">
        <v>643</v>
      </c>
      <c r="E2061" s="10" t="s">
        <v>2122</v>
      </c>
      <c r="F2061" s="173">
        <v>3520000</v>
      </c>
      <c r="G2061" s="290" t="s">
        <v>1829</v>
      </c>
    </row>
    <row r="2062" spans="1:7" s="242" customFormat="1" ht="31" x14ac:dyDescent="0.35">
      <c r="A2062" s="227">
        <v>3</v>
      </c>
      <c r="B2062" s="182" t="s">
        <v>2123</v>
      </c>
      <c r="C2062" s="182" t="s">
        <v>2124</v>
      </c>
      <c r="D2062" s="95" t="s">
        <v>1680</v>
      </c>
      <c r="E2062" s="182" t="s">
        <v>2124</v>
      </c>
      <c r="F2062" s="228">
        <v>348620117</v>
      </c>
      <c r="G2062" s="290" t="s">
        <v>1829</v>
      </c>
    </row>
    <row r="2063" spans="1:7" s="242" customFormat="1" ht="31" x14ac:dyDescent="0.35">
      <c r="A2063" s="56">
        <v>4</v>
      </c>
      <c r="B2063" s="10" t="s">
        <v>2125</v>
      </c>
      <c r="C2063" s="10" t="s">
        <v>2126</v>
      </c>
      <c r="D2063" s="290" t="s">
        <v>106</v>
      </c>
      <c r="E2063" s="10" t="s">
        <v>2126</v>
      </c>
      <c r="F2063" s="173">
        <v>41000000</v>
      </c>
      <c r="G2063" s="290" t="s">
        <v>1829</v>
      </c>
    </row>
    <row r="2064" spans="1:7" s="242" customFormat="1" x14ac:dyDescent="0.35">
      <c r="A2064" s="56">
        <v>5</v>
      </c>
      <c r="B2064" s="10" t="s">
        <v>2127</v>
      </c>
      <c r="C2064" s="10" t="s">
        <v>2128</v>
      </c>
      <c r="D2064" s="290" t="s">
        <v>643</v>
      </c>
      <c r="E2064" s="10" t="s">
        <v>2128</v>
      </c>
      <c r="F2064" s="173">
        <v>263000</v>
      </c>
      <c r="G2064" s="290"/>
    </row>
    <row r="2065" spans="1:7" s="242" customFormat="1" ht="31" x14ac:dyDescent="0.35">
      <c r="A2065" s="56">
        <v>6</v>
      </c>
      <c r="B2065" s="10" t="s">
        <v>2129</v>
      </c>
      <c r="C2065" s="10" t="s">
        <v>2130</v>
      </c>
      <c r="D2065" s="290" t="s">
        <v>643</v>
      </c>
      <c r="E2065" s="10" t="s">
        <v>2130</v>
      </c>
      <c r="F2065" s="173">
        <v>315000</v>
      </c>
      <c r="G2065" s="290" t="s">
        <v>1829</v>
      </c>
    </row>
    <row r="2066" spans="1:7" s="242" customFormat="1" ht="46.5" x14ac:dyDescent="0.35">
      <c r="A2066" s="56">
        <v>7</v>
      </c>
      <c r="B2066" s="10" t="s">
        <v>2131</v>
      </c>
      <c r="C2066" s="10" t="s">
        <v>2126</v>
      </c>
      <c r="D2066" s="290" t="s">
        <v>643</v>
      </c>
      <c r="E2066" s="10" t="s">
        <v>2126</v>
      </c>
      <c r="F2066" s="173">
        <v>9060000</v>
      </c>
      <c r="G2066" s="290" t="s">
        <v>1829</v>
      </c>
    </row>
    <row r="2067" spans="1:7" s="242" customFormat="1" x14ac:dyDescent="0.35">
      <c r="A2067" s="412" t="s">
        <v>2132</v>
      </c>
      <c r="B2067" s="412"/>
      <c r="C2067" s="412"/>
      <c r="D2067" s="412"/>
      <c r="E2067" s="412"/>
      <c r="F2067" s="64">
        <f>SUM(F2060:F2066)</f>
        <v>412778117</v>
      </c>
      <c r="G2067" s="290"/>
    </row>
    <row r="2068" spans="1:7" s="242" customFormat="1" x14ac:dyDescent="0.35">
      <c r="A2068" s="292"/>
      <c r="B2068" s="435" t="s">
        <v>2133</v>
      </c>
      <c r="C2068" s="435"/>
      <c r="D2068" s="435"/>
      <c r="E2068" s="435"/>
      <c r="F2068" s="249"/>
      <c r="G2068" s="60"/>
    </row>
    <row r="2069" spans="1:7" s="242" customFormat="1" ht="31" x14ac:dyDescent="0.35">
      <c r="A2069" s="56">
        <v>1</v>
      </c>
      <c r="B2069" s="10" t="s">
        <v>2134</v>
      </c>
      <c r="C2069" s="10" t="s">
        <v>2135</v>
      </c>
      <c r="D2069" s="290" t="s">
        <v>106</v>
      </c>
      <c r="E2069" s="10" t="s">
        <v>2135</v>
      </c>
      <c r="F2069" s="173">
        <v>17000000</v>
      </c>
      <c r="G2069" s="290" t="s">
        <v>1829</v>
      </c>
    </row>
    <row r="2070" spans="1:7" s="242" customFormat="1" ht="31" x14ac:dyDescent="0.35">
      <c r="A2070" s="56">
        <v>2</v>
      </c>
      <c r="B2070" s="10" t="s">
        <v>2136</v>
      </c>
      <c r="C2070" s="10" t="s">
        <v>2135</v>
      </c>
      <c r="D2070" s="290" t="s">
        <v>106</v>
      </c>
      <c r="E2070" s="10" t="s">
        <v>2135</v>
      </c>
      <c r="F2070" s="173">
        <v>26400000</v>
      </c>
      <c r="G2070" s="173" t="s">
        <v>1829</v>
      </c>
    </row>
    <row r="2071" spans="1:7" s="242" customFormat="1" ht="46.5" x14ac:dyDescent="0.35">
      <c r="A2071" s="56">
        <v>3</v>
      </c>
      <c r="B2071" s="10" t="s">
        <v>2137</v>
      </c>
      <c r="C2071" s="10" t="s">
        <v>2135</v>
      </c>
      <c r="D2071" s="290" t="s">
        <v>106</v>
      </c>
      <c r="E2071" s="10" t="s">
        <v>2135</v>
      </c>
      <c r="F2071" s="173">
        <v>7500000</v>
      </c>
      <c r="G2071" s="173" t="s">
        <v>1829</v>
      </c>
    </row>
    <row r="2072" spans="1:7" s="242" customFormat="1" ht="31" x14ac:dyDescent="0.35">
      <c r="A2072" s="56">
        <v>4</v>
      </c>
      <c r="B2072" s="10" t="s">
        <v>2134</v>
      </c>
      <c r="C2072" s="10" t="s">
        <v>2135</v>
      </c>
      <c r="D2072" s="290" t="s">
        <v>106</v>
      </c>
      <c r="E2072" s="10" t="s">
        <v>2135</v>
      </c>
      <c r="F2072" s="173">
        <v>47659500</v>
      </c>
      <c r="G2072" s="173" t="s">
        <v>1829</v>
      </c>
    </row>
    <row r="2073" spans="1:7" s="242" customFormat="1" x14ac:dyDescent="0.35">
      <c r="A2073" s="56">
        <v>5</v>
      </c>
      <c r="B2073" s="10" t="s">
        <v>2138</v>
      </c>
      <c r="C2073" s="10" t="s">
        <v>2135</v>
      </c>
      <c r="D2073" s="290" t="s">
        <v>106</v>
      </c>
      <c r="E2073" s="10" t="s">
        <v>2135</v>
      </c>
      <c r="F2073" s="173">
        <v>950000</v>
      </c>
      <c r="G2073" s="173" t="s">
        <v>1829</v>
      </c>
    </row>
    <row r="2074" spans="1:7" s="242" customFormat="1" ht="31" x14ac:dyDescent="0.35">
      <c r="A2074" s="56">
        <v>6</v>
      </c>
      <c r="B2074" s="294" t="s">
        <v>2139</v>
      </c>
      <c r="C2074" s="10" t="s">
        <v>2140</v>
      </c>
      <c r="D2074" s="290" t="s">
        <v>1680</v>
      </c>
      <c r="E2074" s="10" t="s">
        <v>2140</v>
      </c>
      <c r="F2074" s="173">
        <v>22385000</v>
      </c>
      <c r="G2074" s="173" t="s">
        <v>1829</v>
      </c>
    </row>
    <row r="2075" spans="1:7" s="242" customFormat="1" ht="31" x14ac:dyDescent="0.35">
      <c r="A2075" s="56">
        <v>7</v>
      </c>
      <c r="B2075" s="294" t="s">
        <v>2139</v>
      </c>
      <c r="C2075" s="10" t="s">
        <v>2141</v>
      </c>
      <c r="D2075" s="290" t="s">
        <v>1680</v>
      </c>
      <c r="E2075" s="10" t="s">
        <v>2141</v>
      </c>
      <c r="F2075" s="173">
        <v>31233311</v>
      </c>
      <c r="G2075" s="229" t="s">
        <v>1829</v>
      </c>
    </row>
    <row r="2076" spans="1:7" s="242" customFormat="1" ht="31" x14ac:dyDescent="0.35">
      <c r="A2076" s="56">
        <v>8</v>
      </c>
      <c r="B2076" s="294" t="s">
        <v>2139</v>
      </c>
      <c r="C2076" s="10" t="s">
        <v>2142</v>
      </c>
      <c r="D2076" s="290" t="s">
        <v>1680</v>
      </c>
      <c r="E2076" s="10" t="s">
        <v>2143</v>
      </c>
      <c r="F2076" s="173">
        <v>8705418</v>
      </c>
      <c r="G2076" s="290" t="s">
        <v>1829</v>
      </c>
    </row>
    <row r="2077" spans="1:7" s="242" customFormat="1" ht="31" x14ac:dyDescent="0.35">
      <c r="A2077" s="56">
        <v>9</v>
      </c>
      <c r="B2077" s="294" t="s">
        <v>2139</v>
      </c>
      <c r="C2077" s="10" t="s">
        <v>2144</v>
      </c>
      <c r="D2077" s="290" t="s">
        <v>1680</v>
      </c>
      <c r="E2077" s="10" t="s">
        <v>2144</v>
      </c>
      <c r="F2077" s="230">
        <v>7372000</v>
      </c>
      <c r="G2077" s="290" t="s">
        <v>1829</v>
      </c>
    </row>
    <row r="2078" spans="1:7" s="242" customFormat="1" ht="31" x14ac:dyDescent="0.35">
      <c r="A2078" s="56">
        <v>10</v>
      </c>
      <c r="B2078" s="294" t="s">
        <v>2139</v>
      </c>
      <c r="C2078" s="10" t="s">
        <v>2140</v>
      </c>
      <c r="D2078" s="290" t="s">
        <v>1680</v>
      </c>
      <c r="E2078" s="10" t="s">
        <v>2140</v>
      </c>
      <c r="F2078" s="230">
        <v>18000000</v>
      </c>
      <c r="G2078" s="290" t="s">
        <v>1829</v>
      </c>
    </row>
    <row r="2079" spans="1:7" s="242" customFormat="1" ht="31" x14ac:dyDescent="0.35">
      <c r="A2079" s="56">
        <v>11</v>
      </c>
      <c r="B2079" s="294" t="s">
        <v>2139</v>
      </c>
      <c r="C2079" s="294" t="s">
        <v>2145</v>
      </c>
      <c r="D2079" s="290" t="s">
        <v>1680</v>
      </c>
      <c r="E2079" s="294" t="s">
        <v>2145</v>
      </c>
      <c r="F2079" s="230">
        <v>9787500</v>
      </c>
      <c r="G2079" s="290" t="s">
        <v>1829</v>
      </c>
    </row>
    <row r="2080" spans="1:7" s="242" customFormat="1" ht="31" x14ac:dyDescent="0.35">
      <c r="A2080" s="56">
        <v>12</v>
      </c>
      <c r="B2080" s="294" t="s">
        <v>2139</v>
      </c>
      <c r="C2080" s="294" t="s">
        <v>2141</v>
      </c>
      <c r="D2080" s="290" t="s">
        <v>1680</v>
      </c>
      <c r="E2080" s="294" t="s">
        <v>2141</v>
      </c>
      <c r="F2080" s="230">
        <v>11000000</v>
      </c>
      <c r="G2080" s="290" t="s">
        <v>1829</v>
      </c>
    </row>
    <row r="2081" spans="1:23" s="242" customFormat="1" ht="31" x14ac:dyDescent="0.35">
      <c r="A2081" s="56">
        <v>13</v>
      </c>
      <c r="B2081" s="294" t="s">
        <v>2139</v>
      </c>
      <c r="C2081" s="294" t="s">
        <v>2141</v>
      </c>
      <c r="D2081" s="290" t="s">
        <v>1680</v>
      </c>
      <c r="E2081" s="294" t="s">
        <v>2141</v>
      </c>
      <c r="F2081" s="230">
        <v>10700000</v>
      </c>
      <c r="G2081" s="290" t="s">
        <v>1829</v>
      </c>
    </row>
    <row r="2082" spans="1:23" s="242" customFormat="1" x14ac:dyDescent="0.35">
      <c r="A2082" s="412" t="s">
        <v>2146</v>
      </c>
      <c r="B2082" s="412"/>
      <c r="C2082" s="412"/>
      <c r="D2082" s="412"/>
      <c r="E2082" s="412"/>
      <c r="F2082" s="64">
        <f>SUM(F2069:F2081)</f>
        <v>218692729</v>
      </c>
      <c r="G2082" s="290"/>
    </row>
    <row r="2083" spans="1:23" s="242" customFormat="1" x14ac:dyDescent="0.35">
      <c r="A2083" s="292"/>
      <c r="B2083" s="435" t="s">
        <v>2147</v>
      </c>
      <c r="C2083" s="435"/>
      <c r="D2083" s="435"/>
      <c r="E2083" s="435"/>
      <c r="F2083" s="249"/>
      <c r="G2083" s="60"/>
    </row>
    <row r="2084" spans="1:23" s="242" customFormat="1" ht="31" x14ac:dyDescent="0.35">
      <c r="A2084" s="56">
        <v>1</v>
      </c>
      <c r="B2084" s="10" t="s">
        <v>2148</v>
      </c>
      <c r="C2084" s="10" t="s">
        <v>2149</v>
      </c>
      <c r="D2084" s="290" t="s">
        <v>106</v>
      </c>
      <c r="E2084" s="10" t="s">
        <v>2149</v>
      </c>
      <c r="F2084" s="173">
        <v>7900000</v>
      </c>
      <c r="G2084" s="290" t="s">
        <v>1829</v>
      </c>
    </row>
    <row r="2085" spans="1:23" s="242" customFormat="1" ht="31" x14ac:dyDescent="0.35">
      <c r="A2085" s="56">
        <v>2</v>
      </c>
      <c r="B2085" s="231" t="s">
        <v>2150</v>
      </c>
      <c r="C2085" s="10" t="s">
        <v>2151</v>
      </c>
      <c r="D2085" s="290" t="s">
        <v>106</v>
      </c>
      <c r="E2085" s="10" t="s">
        <v>2151</v>
      </c>
      <c r="F2085" s="173">
        <v>700000</v>
      </c>
      <c r="G2085" s="290" t="s">
        <v>1829</v>
      </c>
    </row>
    <row r="2086" spans="1:23" s="242" customFormat="1" ht="31" x14ac:dyDescent="0.35">
      <c r="A2086" s="56">
        <v>3</v>
      </c>
      <c r="B2086" s="10" t="s">
        <v>2152</v>
      </c>
      <c r="C2086" s="10" t="s">
        <v>2153</v>
      </c>
      <c r="D2086" s="290" t="s">
        <v>1680</v>
      </c>
      <c r="E2086" s="10" t="s">
        <v>2153</v>
      </c>
      <c r="F2086" s="173">
        <v>65358650</v>
      </c>
      <c r="G2086" s="10" t="s">
        <v>1829</v>
      </c>
    </row>
    <row r="2087" spans="1:23" s="242" customFormat="1" x14ac:dyDescent="0.35">
      <c r="A2087" s="412" t="s">
        <v>2154</v>
      </c>
      <c r="B2087" s="436"/>
      <c r="C2087" s="436"/>
      <c r="D2087" s="436"/>
      <c r="E2087" s="436"/>
      <c r="F2087" s="64">
        <v>73958650</v>
      </c>
      <c r="G2087" s="290"/>
    </row>
    <row r="2088" spans="1:23" s="242" customFormat="1" x14ac:dyDescent="0.35">
      <c r="A2088" s="60"/>
      <c r="B2088" s="435" t="s">
        <v>2155</v>
      </c>
      <c r="C2088" s="435"/>
      <c r="D2088" s="435"/>
      <c r="E2088" s="435"/>
      <c r="F2088" s="60"/>
      <c r="G2088" s="60"/>
      <c r="H2088" s="17"/>
      <c r="I2088" s="17"/>
      <c r="J2088" s="17"/>
      <c r="K2088" s="17"/>
      <c r="L2088" s="17"/>
      <c r="M2088" s="17"/>
      <c r="N2088" s="17"/>
      <c r="O2088" s="17"/>
      <c r="P2088" s="17"/>
      <c r="Q2088" s="17"/>
      <c r="R2088" s="17"/>
      <c r="S2088" s="17"/>
      <c r="T2088" s="17"/>
      <c r="U2088" s="17"/>
      <c r="V2088" s="17"/>
      <c r="W2088" s="17"/>
    </row>
    <row r="2089" spans="1:23" s="59" customFormat="1" x14ac:dyDescent="0.35">
      <c r="A2089" s="227">
        <v>1</v>
      </c>
      <c r="B2089" s="219" t="s">
        <v>2156</v>
      </c>
      <c r="C2089" s="182" t="s">
        <v>2157</v>
      </c>
      <c r="D2089" s="95" t="s">
        <v>106</v>
      </c>
      <c r="E2089" s="182" t="s">
        <v>2157</v>
      </c>
      <c r="F2089" s="183">
        <v>756000</v>
      </c>
      <c r="G2089" s="10" t="s">
        <v>1829</v>
      </c>
      <c r="H2089" s="17"/>
      <c r="I2089" s="17"/>
      <c r="J2089" s="17"/>
      <c r="K2089" s="17"/>
      <c r="L2089" s="17"/>
      <c r="M2089" s="17"/>
      <c r="N2089" s="17"/>
      <c r="O2089" s="17"/>
      <c r="P2089" s="17"/>
      <c r="Q2089" s="17"/>
      <c r="R2089" s="17"/>
      <c r="S2089" s="17"/>
      <c r="T2089" s="17"/>
      <c r="U2089" s="17"/>
      <c r="V2089" s="17"/>
      <c r="W2089" s="17"/>
    </row>
    <row r="2090" spans="1:23" s="59" customFormat="1" ht="31" x14ac:dyDescent="0.35">
      <c r="A2090" s="227">
        <v>2</v>
      </c>
      <c r="B2090" s="182" t="s">
        <v>2158</v>
      </c>
      <c r="C2090" s="10" t="s">
        <v>2159</v>
      </c>
      <c r="D2090" s="95" t="s">
        <v>106</v>
      </c>
      <c r="E2090" s="10" t="s">
        <v>2159</v>
      </c>
      <c r="F2090" s="202">
        <v>26200000</v>
      </c>
      <c r="G2090" s="10" t="s">
        <v>1829</v>
      </c>
      <c r="H2090" s="17"/>
      <c r="I2090" s="17"/>
      <c r="J2090" s="17"/>
      <c r="K2090" s="17"/>
      <c r="L2090" s="17"/>
      <c r="M2090" s="17"/>
      <c r="N2090" s="17"/>
      <c r="O2090" s="17"/>
      <c r="P2090" s="17"/>
      <c r="Q2090" s="17"/>
      <c r="R2090" s="17"/>
      <c r="S2090" s="17"/>
      <c r="T2090" s="17"/>
      <c r="U2090" s="17"/>
      <c r="V2090" s="17"/>
      <c r="W2090" s="17"/>
    </row>
    <row r="2091" spans="1:23" s="59" customFormat="1" ht="31" x14ac:dyDescent="0.35">
      <c r="A2091" s="227">
        <v>3</v>
      </c>
      <c r="B2091" s="219" t="s">
        <v>2160</v>
      </c>
      <c r="C2091" s="10" t="s">
        <v>2161</v>
      </c>
      <c r="D2091" s="95" t="s">
        <v>1680</v>
      </c>
      <c r="E2091" s="10" t="s">
        <v>2161</v>
      </c>
      <c r="F2091" s="232">
        <v>16470000</v>
      </c>
      <c r="G2091" s="10" t="s">
        <v>1829</v>
      </c>
      <c r="H2091" s="17"/>
      <c r="I2091" s="17"/>
      <c r="J2091" s="17"/>
      <c r="K2091" s="17"/>
      <c r="L2091" s="17"/>
      <c r="M2091" s="17"/>
      <c r="N2091" s="17"/>
      <c r="O2091" s="17"/>
      <c r="P2091" s="17"/>
      <c r="Q2091" s="17"/>
      <c r="R2091" s="17"/>
      <c r="S2091" s="17"/>
      <c r="T2091" s="17"/>
      <c r="U2091" s="17"/>
      <c r="V2091" s="17"/>
      <c r="W2091" s="17"/>
    </row>
    <row r="2092" spans="1:23" s="59" customFormat="1" ht="31" x14ac:dyDescent="0.35">
      <c r="A2092" s="227">
        <v>4</v>
      </c>
      <c r="B2092" s="219" t="s">
        <v>2160</v>
      </c>
      <c r="C2092" s="10" t="s">
        <v>2162</v>
      </c>
      <c r="D2092" s="95" t="s">
        <v>1680</v>
      </c>
      <c r="E2092" s="10" t="s">
        <v>2162</v>
      </c>
      <c r="F2092" s="198">
        <v>1300000</v>
      </c>
      <c r="G2092" s="10" t="s">
        <v>1829</v>
      </c>
      <c r="H2092" s="17"/>
      <c r="I2092" s="17"/>
      <c r="J2092" s="17"/>
      <c r="K2092" s="17"/>
      <c r="L2092" s="17"/>
      <c r="M2092" s="17"/>
      <c r="N2092" s="17"/>
      <c r="O2092" s="17"/>
      <c r="P2092" s="17"/>
      <c r="Q2092" s="17"/>
      <c r="R2092" s="17"/>
      <c r="S2092" s="17"/>
      <c r="T2092" s="17"/>
      <c r="U2092" s="17"/>
      <c r="V2092" s="17"/>
      <c r="W2092" s="17"/>
    </row>
    <row r="2093" spans="1:23" s="59" customFormat="1" ht="31" x14ac:dyDescent="0.35">
      <c r="A2093" s="227">
        <v>5</v>
      </c>
      <c r="B2093" s="219" t="s">
        <v>2160</v>
      </c>
      <c r="C2093" s="10" t="s">
        <v>2163</v>
      </c>
      <c r="D2093" s="95" t="s">
        <v>1680</v>
      </c>
      <c r="E2093" s="10" t="s">
        <v>2164</v>
      </c>
      <c r="F2093" s="198">
        <v>37400000</v>
      </c>
      <c r="G2093" s="10" t="s">
        <v>1829</v>
      </c>
      <c r="H2093" s="17"/>
      <c r="I2093" s="17"/>
      <c r="J2093" s="17"/>
      <c r="K2093" s="17"/>
      <c r="L2093" s="17"/>
      <c r="M2093" s="17"/>
      <c r="N2093" s="17"/>
      <c r="O2093" s="17"/>
      <c r="P2093" s="17"/>
      <c r="Q2093" s="17"/>
      <c r="R2093" s="17"/>
      <c r="S2093" s="17"/>
      <c r="T2093" s="17"/>
      <c r="U2093" s="17"/>
      <c r="V2093" s="17"/>
      <c r="W2093" s="17"/>
    </row>
    <row r="2094" spans="1:23" s="59" customFormat="1" ht="31" x14ac:dyDescent="0.35">
      <c r="A2094" s="227">
        <v>6</v>
      </c>
      <c r="B2094" s="219" t="s">
        <v>2160</v>
      </c>
      <c r="C2094" s="10" t="s">
        <v>2165</v>
      </c>
      <c r="D2094" s="95" t="s">
        <v>1680</v>
      </c>
      <c r="E2094" s="10" t="s">
        <v>2165</v>
      </c>
      <c r="F2094" s="198">
        <v>29434000</v>
      </c>
      <c r="G2094" s="10" t="s">
        <v>1829</v>
      </c>
      <c r="H2094" s="17"/>
      <c r="I2094" s="17"/>
      <c r="J2094" s="17"/>
      <c r="K2094" s="17"/>
      <c r="L2094" s="17"/>
      <c r="M2094" s="17"/>
      <c r="N2094" s="17"/>
      <c r="O2094" s="17"/>
      <c r="P2094" s="17"/>
      <c r="Q2094" s="17"/>
      <c r="R2094" s="17"/>
      <c r="S2094" s="17"/>
      <c r="T2094" s="17"/>
      <c r="U2094" s="17"/>
      <c r="V2094" s="17"/>
      <c r="W2094" s="17"/>
    </row>
    <row r="2095" spans="1:23" s="59" customFormat="1" ht="31" x14ac:dyDescent="0.35">
      <c r="A2095" s="227">
        <v>7</v>
      </c>
      <c r="B2095" s="219" t="s">
        <v>2160</v>
      </c>
      <c r="C2095" s="10" t="s">
        <v>2166</v>
      </c>
      <c r="D2095" s="95" t="s">
        <v>1680</v>
      </c>
      <c r="E2095" s="10" t="s">
        <v>2167</v>
      </c>
      <c r="F2095" s="198">
        <v>117170527.52</v>
      </c>
      <c r="G2095" s="10" t="s">
        <v>1829</v>
      </c>
      <c r="H2095" s="17"/>
      <c r="I2095" s="17"/>
      <c r="J2095" s="17"/>
      <c r="K2095" s="17"/>
      <c r="L2095" s="17"/>
      <c r="M2095" s="17"/>
      <c r="N2095" s="17"/>
      <c r="O2095" s="17"/>
      <c r="P2095" s="17"/>
      <c r="Q2095" s="17"/>
      <c r="R2095" s="17"/>
      <c r="S2095" s="17"/>
      <c r="T2095" s="17"/>
      <c r="U2095" s="17"/>
      <c r="V2095" s="17"/>
      <c r="W2095" s="17"/>
    </row>
    <row r="2096" spans="1:23" s="59" customFormat="1" ht="31" x14ac:dyDescent="0.35">
      <c r="A2096" s="227">
        <v>8</v>
      </c>
      <c r="B2096" s="219" t="s">
        <v>2160</v>
      </c>
      <c r="C2096" s="10" t="s">
        <v>2168</v>
      </c>
      <c r="D2096" s="95" t="s">
        <v>1680</v>
      </c>
      <c r="E2096" s="10" t="s">
        <v>2168</v>
      </c>
      <c r="F2096" s="232">
        <v>15580000</v>
      </c>
      <c r="G2096" s="10" t="s">
        <v>1829</v>
      </c>
      <c r="H2096" s="17"/>
      <c r="I2096" s="17"/>
      <c r="J2096" s="17"/>
      <c r="K2096" s="17"/>
      <c r="L2096" s="17"/>
      <c r="M2096" s="17"/>
      <c r="N2096" s="17"/>
      <c r="O2096" s="17"/>
      <c r="P2096" s="17"/>
      <c r="Q2096" s="17"/>
      <c r="R2096" s="17"/>
      <c r="S2096" s="17"/>
      <c r="T2096" s="17"/>
      <c r="U2096" s="17"/>
      <c r="V2096" s="17"/>
      <c r="W2096" s="17"/>
    </row>
    <row r="2097" spans="1:23" s="59" customFormat="1" ht="31" x14ac:dyDescent="0.35">
      <c r="A2097" s="290">
        <v>9</v>
      </c>
      <c r="B2097" s="10" t="s">
        <v>2160</v>
      </c>
      <c r="C2097" s="10" t="s">
        <v>2169</v>
      </c>
      <c r="D2097" s="290" t="s">
        <v>106</v>
      </c>
      <c r="E2097" s="10" t="s">
        <v>2170</v>
      </c>
      <c r="F2097" s="198">
        <v>3575000</v>
      </c>
      <c r="G2097" s="10" t="s">
        <v>1829</v>
      </c>
      <c r="H2097" s="17"/>
      <c r="I2097" s="17"/>
      <c r="J2097" s="17"/>
      <c r="K2097" s="17"/>
      <c r="L2097" s="17"/>
      <c r="M2097" s="17"/>
      <c r="N2097" s="17"/>
      <c r="O2097" s="17"/>
      <c r="P2097" s="17"/>
      <c r="Q2097" s="17"/>
      <c r="R2097" s="17"/>
      <c r="S2097" s="17"/>
      <c r="T2097" s="17"/>
      <c r="U2097" s="17"/>
      <c r="V2097" s="17"/>
      <c r="W2097" s="17"/>
    </row>
    <row r="2098" spans="1:23" s="59" customFormat="1" ht="31" x14ac:dyDescent="0.35">
      <c r="A2098" s="56">
        <v>10</v>
      </c>
      <c r="B2098" s="10" t="s">
        <v>2160</v>
      </c>
      <c r="C2098" s="10" t="s">
        <v>2171</v>
      </c>
      <c r="D2098" s="290" t="s">
        <v>106</v>
      </c>
      <c r="E2098" s="10" t="s">
        <v>2171</v>
      </c>
      <c r="F2098" s="198">
        <v>16000000</v>
      </c>
      <c r="G2098" s="10" t="s">
        <v>1829</v>
      </c>
      <c r="H2098" s="17"/>
      <c r="I2098" s="17"/>
      <c r="J2098" s="17"/>
      <c r="K2098" s="17"/>
      <c r="L2098" s="17"/>
      <c r="M2098" s="17"/>
      <c r="N2098" s="17"/>
      <c r="O2098" s="17"/>
      <c r="P2098" s="17"/>
      <c r="Q2098" s="17"/>
      <c r="R2098" s="17"/>
      <c r="S2098" s="17"/>
      <c r="T2098" s="17"/>
      <c r="U2098" s="17"/>
      <c r="V2098" s="17"/>
      <c r="W2098" s="17"/>
    </row>
    <row r="2099" spans="1:23" s="59" customFormat="1" ht="31" x14ac:dyDescent="0.35">
      <c r="A2099" s="56">
        <v>11</v>
      </c>
      <c r="B2099" s="10" t="s">
        <v>2160</v>
      </c>
      <c r="C2099" s="10" t="s">
        <v>2171</v>
      </c>
      <c r="D2099" s="290" t="s">
        <v>106</v>
      </c>
      <c r="E2099" s="10" t="s">
        <v>2171</v>
      </c>
      <c r="F2099" s="198">
        <v>11400000</v>
      </c>
      <c r="G2099" s="10" t="s">
        <v>1829</v>
      </c>
      <c r="H2099" s="17"/>
      <c r="I2099" s="17"/>
      <c r="J2099" s="17"/>
      <c r="K2099" s="17"/>
      <c r="L2099" s="17"/>
      <c r="M2099" s="17"/>
      <c r="N2099" s="17"/>
      <c r="O2099" s="17"/>
      <c r="P2099" s="17"/>
      <c r="Q2099" s="17"/>
      <c r="R2099" s="17"/>
      <c r="S2099" s="17"/>
      <c r="T2099" s="17"/>
      <c r="U2099" s="17"/>
      <c r="V2099" s="17"/>
      <c r="W2099" s="17"/>
    </row>
    <row r="2100" spans="1:23" s="59" customFormat="1" ht="31" x14ac:dyDescent="0.35">
      <c r="A2100" s="56">
        <v>12</v>
      </c>
      <c r="B2100" s="10" t="s">
        <v>2160</v>
      </c>
      <c r="C2100" s="10" t="s">
        <v>1912</v>
      </c>
      <c r="D2100" s="290" t="s">
        <v>106</v>
      </c>
      <c r="E2100" s="10" t="s">
        <v>2172</v>
      </c>
      <c r="F2100" s="198">
        <v>31710000</v>
      </c>
      <c r="G2100" s="10" t="s">
        <v>1829</v>
      </c>
      <c r="H2100" s="17"/>
      <c r="I2100" s="17"/>
      <c r="J2100" s="17"/>
      <c r="K2100" s="17"/>
      <c r="L2100" s="17"/>
      <c r="M2100" s="17"/>
      <c r="N2100" s="17"/>
      <c r="O2100" s="17"/>
      <c r="P2100" s="17"/>
      <c r="Q2100" s="17"/>
      <c r="R2100" s="17"/>
      <c r="S2100" s="17"/>
      <c r="T2100" s="17"/>
      <c r="U2100" s="17"/>
      <c r="V2100" s="17"/>
      <c r="W2100" s="17"/>
    </row>
    <row r="2101" spans="1:23" s="59" customFormat="1" ht="31" x14ac:dyDescent="0.35">
      <c r="A2101" s="56">
        <v>13</v>
      </c>
      <c r="B2101" s="10" t="s">
        <v>2160</v>
      </c>
      <c r="C2101" s="10" t="s">
        <v>2173</v>
      </c>
      <c r="D2101" s="290" t="s">
        <v>1680</v>
      </c>
      <c r="E2101" s="10" t="s">
        <v>2173</v>
      </c>
      <c r="F2101" s="198">
        <v>4436400</v>
      </c>
      <c r="G2101" s="10" t="s">
        <v>1829</v>
      </c>
      <c r="H2101" s="17"/>
      <c r="I2101" s="17"/>
      <c r="J2101" s="17"/>
      <c r="K2101" s="17"/>
      <c r="L2101" s="17"/>
      <c r="M2101" s="17"/>
      <c r="N2101" s="17"/>
      <c r="O2101" s="17"/>
      <c r="P2101" s="17"/>
      <c r="Q2101" s="17"/>
      <c r="R2101" s="17"/>
      <c r="S2101" s="17"/>
      <c r="T2101" s="17"/>
      <c r="U2101" s="17"/>
      <c r="V2101" s="17"/>
      <c r="W2101" s="17"/>
    </row>
    <row r="2102" spans="1:23" s="59" customFormat="1" ht="31" x14ac:dyDescent="0.35">
      <c r="A2102" s="56">
        <v>14</v>
      </c>
      <c r="B2102" s="10" t="s">
        <v>2160</v>
      </c>
      <c r="C2102" s="10" t="s">
        <v>2174</v>
      </c>
      <c r="D2102" s="290" t="s">
        <v>1680</v>
      </c>
      <c r="E2102" s="10" t="s">
        <v>2174</v>
      </c>
      <c r="F2102" s="198">
        <v>2772000</v>
      </c>
      <c r="G2102" s="10" t="s">
        <v>1829</v>
      </c>
      <c r="H2102" s="17"/>
      <c r="I2102" s="17"/>
      <c r="J2102" s="17"/>
      <c r="K2102" s="17"/>
      <c r="L2102" s="17"/>
      <c r="M2102" s="17"/>
      <c r="N2102" s="17"/>
      <c r="O2102" s="17"/>
      <c r="P2102" s="17"/>
      <c r="Q2102" s="17"/>
      <c r="R2102" s="17"/>
      <c r="S2102" s="17"/>
      <c r="T2102" s="17"/>
      <c r="U2102" s="17"/>
      <c r="V2102" s="17"/>
      <c r="W2102" s="17"/>
    </row>
    <row r="2103" spans="1:23" s="59" customFormat="1" ht="31" x14ac:dyDescent="0.35">
      <c r="A2103" s="56">
        <v>15</v>
      </c>
      <c r="B2103" s="10" t="s">
        <v>2160</v>
      </c>
      <c r="C2103" s="10" t="s">
        <v>2175</v>
      </c>
      <c r="D2103" s="290" t="s">
        <v>106</v>
      </c>
      <c r="E2103" s="10" t="s">
        <v>2175</v>
      </c>
      <c r="F2103" s="198">
        <v>1968000</v>
      </c>
      <c r="G2103" s="10" t="s">
        <v>1829</v>
      </c>
      <c r="H2103" s="17"/>
      <c r="I2103" s="17"/>
      <c r="J2103" s="17"/>
      <c r="K2103" s="17"/>
      <c r="L2103" s="17"/>
      <c r="M2103" s="17"/>
      <c r="N2103" s="17"/>
      <c r="O2103" s="17"/>
      <c r="P2103" s="17"/>
      <c r="Q2103" s="17"/>
      <c r="R2103" s="17"/>
      <c r="S2103" s="17"/>
      <c r="T2103" s="17"/>
      <c r="U2103" s="17"/>
      <c r="V2103" s="17"/>
      <c r="W2103" s="17"/>
    </row>
    <row r="2104" spans="1:23" s="59" customFormat="1" ht="31" x14ac:dyDescent="0.35">
      <c r="A2104" s="56">
        <v>16</v>
      </c>
      <c r="B2104" s="10" t="s">
        <v>2160</v>
      </c>
      <c r="C2104" s="10" t="s">
        <v>2176</v>
      </c>
      <c r="D2104" s="290" t="s">
        <v>106</v>
      </c>
      <c r="E2104" s="10" t="s">
        <v>2176</v>
      </c>
      <c r="F2104" s="198">
        <v>1257500</v>
      </c>
      <c r="G2104" s="10" t="s">
        <v>1829</v>
      </c>
      <c r="H2104" s="17"/>
      <c r="I2104" s="17"/>
      <c r="J2104" s="17"/>
      <c r="K2104" s="17"/>
      <c r="L2104" s="17"/>
      <c r="M2104" s="17"/>
      <c r="N2104" s="17"/>
      <c r="O2104" s="17"/>
      <c r="P2104" s="17"/>
      <c r="Q2104" s="17"/>
      <c r="R2104" s="17"/>
      <c r="S2104" s="17"/>
      <c r="T2104" s="17"/>
      <c r="U2104" s="17"/>
      <c r="V2104" s="17"/>
      <c r="W2104" s="17"/>
    </row>
    <row r="2105" spans="1:23" s="59" customFormat="1" ht="31" x14ac:dyDescent="0.35">
      <c r="A2105" s="56">
        <v>17</v>
      </c>
      <c r="B2105" s="10" t="s">
        <v>2160</v>
      </c>
      <c r="C2105" s="10" t="s">
        <v>2177</v>
      </c>
      <c r="D2105" s="290" t="s">
        <v>1680</v>
      </c>
      <c r="E2105" s="10" t="s">
        <v>2177</v>
      </c>
      <c r="F2105" s="198">
        <v>170000</v>
      </c>
      <c r="G2105" s="10" t="s">
        <v>1829</v>
      </c>
      <c r="H2105" s="17"/>
      <c r="I2105" s="17"/>
      <c r="J2105" s="17"/>
      <c r="K2105" s="17"/>
      <c r="L2105" s="17"/>
      <c r="M2105" s="17"/>
      <c r="N2105" s="17"/>
      <c r="O2105" s="17"/>
      <c r="P2105" s="17"/>
      <c r="Q2105" s="17"/>
      <c r="R2105" s="17"/>
      <c r="S2105" s="17"/>
      <c r="T2105" s="17"/>
      <c r="U2105" s="17"/>
      <c r="V2105" s="17"/>
      <c r="W2105" s="17"/>
    </row>
    <row r="2106" spans="1:23" s="59" customFormat="1" ht="31" x14ac:dyDescent="0.35">
      <c r="A2106" s="56">
        <v>18</v>
      </c>
      <c r="B2106" s="10" t="s">
        <v>2160</v>
      </c>
      <c r="C2106" s="10" t="s">
        <v>1959</v>
      </c>
      <c r="D2106" s="290" t="s">
        <v>106</v>
      </c>
      <c r="E2106" s="10" t="s">
        <v>1959</v>
      </c>
      <c r="F2106" s="198">
        <v>132938.68</v>
      </c>
      <c r="G2106" s="10" t="s">
        <v>1829</v>
      </c>
      <c r="H2106" s="17"/>
      <c r="I2106" s="17"/>
      <c r="J2106" s="17"/>
      <c r="K2106" s="17"/>
      <c r="L2106" s="17"/>
      <c r="M2106" s="17"/>
      <c r="N2106" s="17"/>
      <c r="O2106" s="17"/>
      <c r="P2106" s="17"/>
      <c r="Q2106" s="17"/>
      <c r="R2106" s="17"/>
      <c r="S2106" s="17"/>
      <c r="T2106" s="17"/>
      <c r="U2106" s="17"/>
      <c r="V2106" s="17"/>
      <c r="W2106" s="17"/>
    </row>
    <row r="2107" spans="1:23" s="59" customFormat="1" ht="31" x14ac:dyDescent="0.35">
      <c r="A2107" s="56">
        <v>19</v>
      </c>
      <c r="B2107" s="10" t="s">
        <v>2160</v>
      </c>
      <c r="C2107" s="10" t="s">
        <v>2178</v>
      </c>
      <c r="D2107" s="290" t="s">
        <v>106</v>
      </c>
      <c r="E2107" s="10" t="s">
        <v>2178</v>
      </c>
      <c r="F2107" s="198">
        <v>1280000</v>
      </c>
      <c r="G2107" s="10" t="s">
        <v>1829</v>
      </c>
      <c r="H2107" s="17"/>
      <c r="I2107" s="17"/>
      <c r="J2107" s="17"/>
      <c r="K2107" s="17"/>
      <c r="L2107" s="17"/>
      <c r="M2107" s="17"/>
      <c r="N2107" s="17"/>
      <c r="O2107" s="17"/>
      <c r="P2107" s="17"/>
      <c r="Q2107" s="17"/>
      <c r="R2107" s="17"/>
      <c r="S2107" s="17"/>
      <c r="T2107" s="17"/>
      <c r="U2107" s="17"/>
      <c r="V2107" s="17"/>
      <c r="W2107" s="17"/>
    </row>
    <row r="2108" spans="1:23" s="59" customFormat="1" x14ac:dyDescent="0.35">
      <c r="A2108" s="412" t="s">
        <v>2179</v>
      </c>
      <c r="B2108" s="412"/>
      <c r="C2108" s="412"/>
      <c r="D2108" s="412"/>
      <c r="E2108" s="412"/>
      <c r="F2108" s="204">
        <f>SUM(F2089:F2107)</f>
        <v>319012366.19999999</v>
      </c>
      <c r="G2108" s="95"/>
      <c r="H2108" s="17"/>
      <c r="I2108" s="17"/>
      <c r="J2108" s="17"/>
      <c r="K2108" s="17"/>
      <c r="L2108" s="17"/>
      <c r="M2108" s="17"/>
      <c r="N2108" s="17"/>
      <c r="O2108" s="17"/>
      <c r="P2108" s="17"/>
      <c r="Q2108" s="17"/>
      <c r="R2108" s="17"/>
      <c r="S2108" s="17"/>
      <c r="T2108" s="17"/>
      <c r="U2108" s="17"/>
      <c r="V2108" s="17"/>
      <c r="W2108" s="17"/>
    </row>
    <row r="2109" spans="1:23" s="242" customFormat="1" x14ac:dyDescent="0.35">
      <c r="A2109" s="60"/>
      <c r="B2109" s="435" t="s">
        <v>2180</v>
      </c>
      <c r="C2109" s="435"/>
      <c r="D2109" s="435"/>
      <c r="E2109" s="435"/>
      <c r="F2109" s="60"/>
      <c r="G2109" s="60"/>
    </row>
    <row r="2110" spans="1:23" s="242" customFormat="1" ht="31" x14ac:dyDescent="0.35">
      <c r="A2110" s="233">
        <v>1</v>
      </c>
      <c r="B2110" s="147" t="s">
        <v>2181</v>
      </c>
      <c r="C2110" s="147" t="s">
        <v>2182</v>
      </c>
      <c r="D2110" s="241" t="s">
        <v>106</v>
      </c>
      <c r="E2110" s="147" t="s">
        <v>2182</v>
      </c>
      <c r="F2110" s="177">
        <v>692500</v>
      </c>
      <c r="G2110" s="241" t="s">
        <v>1829</v>
      </c>
    </row>
    <row r="2111" spans="1:23" s="242" customFormat="1" ht="31" x14ac:dyDescent="0.35">
      <c r="A2111" s="233">
        <v>2</v>
      </c>
      <c r="B2111" s="147" t="s">
        <v>2181</v>
      </c>
      <c r="C2111" s="147" t="s">
        <v>2182</v>
      </c>
      <c r="D2111" s="241" t="s">
        <v>106</v>
      </c>
      <c r="E2111" s="147" t="s">
        <v>2182</v>
      </c>
      <c r="F2111" s="177">
        <v>3551000</v>
      </c>
      <c r="G2111" s="241" t="s">
        <v>1829</v>
      </c>
    </row>
    <row r="2112" spans="1:23" s="242" customFormat="1" ht="31" x14ac:dyDescent="0.35">
      <c r="A2112" s="233">
        <v>3</v>
      </c>
      <c r="B2112" s="147" t="s">
        <v>2181</v>
      </c>
      <c r="C2112" s="147" t="s">
        <v>2183</v>
      </c>
      <c r="D2112" s="241" t="s">
        <v>1852</v>
      </c>
      <c r="E2112" s="147" t="s">
        <v>2183</v>
      </c>
      <c r="F2112" s="177">
        <v>811000</v>
      </c>
      <c r="G2112" s="241" t="s">
        <v>1829</v>
      </c>
    </row>
    <row r="2113" spans="1:7" s="242" customFormat="1" ht="31" x14ac:dyDescent="0.35">
      <c r="A2113" s="233">
        <v>4</v>
      </c>
      <c r="B2113" s="147" t="s">
        <v>2181</v>
      </c>
      <c r="C2113" s="147" t="s">
        <v>2184</v>
      </c>
      <c r="D2113" s="241" t="s">
        <v>1852</v>
      </c>
      <c r="E2113" s="147" t="s">
        <v>2184</v>
      </c>
      <c r="F2113" s="177">
        <v>15200000</v>
      </c>
      <c r="G2113" s="241" t="s">
        <v>1829</v>
      </c>
    </row>
    <row r="2114" spans="1:7" s="242" customFormat="1" ht="31" x14ac:dyDescent="0.35">
      <c r="A2114" s="233">
        <v>5</v>
      </c>
      <c r="B2114" s="147" t="s">
        <v>2181</v>
      </c>
      <c r="C2114" s="147" t="s">
        <v>2185</v>
      </c>
      <c r="D2114" s="241" t="s">
        <v>1852</v>
      </c>
      <c r="E2114" s="147" t="s">
        <v>2185</v>
      </c>
      <c r="F2114" s="177">
        <v>877500</v>
      </c>
      <c r="G2114" s="241" t="s">
        <v>1829</v>
      </c>
    </row>
    <row r="2115" spans="1:7" s="242" customFormat="1" ht="31" x14ac:dyDescent="0.35">
      <c r="A2115" s="233">
        <v>6</v>
      </c>
      <c r="B2115" s="147" t="s">
        <v>2181</v>
      </c>
      <c r="C2115" s="147" t="s">
        <v>2186</v>
      </c>
      <c r="D2115" s="241" t="s">
        <v>1852</v>
      </c>
      <c r="E2115" s="147" t="s">
        <v>2186</v>
      </c>
      <c r="F2115" s="177">
        <v>672000</v>
      </c>
      <c r="G2115" s="241" t="s">
        <v>1829</v>
      </c>
    </row>
    <row r="2116" spans="1:7" s="242" customFormat="1" ht="31" x14ac:dyDescent="0.35">
      <c r="A2116" s="233">
        <v>7</v>
      </c>
      <c r="B2116" s="147" t="s">
        <v>2181</v>
      </c>
      <c r="C2116" s="147" t="s">
        <v>2186</v>
      </c>
      <c r="D2116" s="241" t="s">
        <v>1680</v>
      </c>
      <c r="E2116" s="147" t="s">
        <v>2186</v>
      </c>
      <c r="F2116" s="177">
        <v>4964000</v>
      </c>
      <c r="G2116" s="241" t="s">
        <v>1829</v>
      </c>
    </row>
    <row r="2117" spans="1:7" s="242" customFormat="1" ht="31" x14ac:dyDescent="0.35">
      <c r="A2117" s="233">
        <v>8</v>
      </c>
      <c r="B2117" s="147" t="s">
        <v>2181</v>
      </c>
      <c r="C2117" s="147" t="s">
        <v>2187</v>
      </c>
      <c r="D2117" s="241" t="s">
        <v>106</v>
      </c>
      <c r="E2117" s="147" t="s">
        <v>2187</v>
      </c>
      <c r="F2117" s="177">
        <v>8800000</v>
      </c>
      <c r="G2117" s="241" t="s">
        <v>2188</v>
      </c>
    </row>
    <row r="2118" spans="1:7" s="242" customFormat="1" ht="31" x14ac:dyDescent="0.35">
      <c r="A2118" s="233">
        <v>9</v>
      </c>
      <c r="B2118" s="147" t="s">
        <v>2181</v>
      </c>
      <c r="C2118" s="147" t="s">
        <v>2186</v>
      </c>
      <c r="D2118" s="241" t="s">
        <v>1680</v>
      </c>
      <c r="E2118" s="147" t="s">
        <v>2186</v>
      </c>
      <c r="F2118" s="177">
        <v>92500</v>
      </c>
      <c r="G2118" s="241" t="s">
        <v>1829</v>
      </c>
    </row>
    <row r="2119" spans="1:7" s="242" customFormat="1" ht="31" x14ac:dyDescent="0.35">
      <c r="A2119" s="233">
        <v>10</v>
      </c>
      <c r="B2119" s="147" t="s">
        <v>2181</v>
      </c>
      <c r="C2119" s="147" t="s">
        <v>2189</v>
      </c>
      <c r="D2119" s="241" t="s">
        <v>106</v>
      </c>
      <c r="E2119" s="147" t="s">
        <v>2189</v>
      </c>
      <c r="F2119" s="177">
        <v>2030500</v>
      </c>
      <c r="G2119" s="241" t="s">
        <v>1829</v>
      </c>
    </row>
    <row r="2120" spans="1:7" s="242" customFormat="1" ht="31" x14ac:dyDescent="0.35">
      <c r="A2120" s="233">
        <v>11</v>
      </c>
      <c r="B2120" s="147" t="s">
        <v>2181</v>
      </c>
      <c r="C2120" s="147" t="s">
        <v>2189</v>
      </c>
      <c r="D2120" s="241" t="s">
        <v>106</v>
      </c>
      <c r="E2120" s="147" t="s">
        <v>2189</v>
      </c>
      <c r="F2120" s="177">
        <v>1498000</v>
      </c>
      <c r="G2120" s="241" t="s">
        <v>1829</v>
      </c>
    </row>
    <row r="2121" spans="1:7" s="242" customFormat="1" ht="31" x14ac:dyDescent="0.35">
      <c r="A2121" s="233">
        <v>12</v>
      </c>
      <c r="B2121" s="147" t="s">
        <v>2181</v>
      </c>
      <c r="C2121" s="147" t="s">
        <v>2189</v>
      </c>
      <c r="D2121" s="241" t="s">
        <v>106</v>
      </c>
      <c r="E2121" s="147" t="s">
        <v>2189</v>
      </c>
      <c r="F2121" s="177">
        <v>714000</v>
      </c>
      <c r="G2121" s="241" t="s">
        <v>1829</v>
      </c>
    </row>
    <row r="2122" spans="1:7" s="242" customFormat="1" ht="31" x14ac:dyDescent="0.35">
      <c r="A2122" s="233">
        <v>13</v>
      </c>
      <c r="B2122" s="147" t="s">
        <v>2181</v>
      </c>
      <c r="C2122" s="147" t="s">
        <v>2184</v>
      </c>
      <c r="D2122" s="241" t="s">
        <v>1680</v>
      </c>
      <c r="E2122" s="147" t="s">
        <v>2184</v>
      </c>
      <c r="F2122" s="177">
        <v>24145000</v>
      </c>
      <c r="G2122" s="241" t="s">
        <v>1829</v>
      </c>
    </row>
    <row r="2123" spans="1:7" s="242" customFormat="1" ht="31" x14ac:dyDescent="0.35">
      <c r="A2123" s="233">
        <v>14</v>
      </c>
      <c r="B2123" s="147" t="s">
        <v>2181</v>
      </c>
      <c r="C2123" s="147" t="s">
        <v>2184</v>
      </c>
      <c r="D2123" s="241" t="s">
        <v>1680</v>
      </c>
      <c r="E2123" s="147" t="s">
        <v>2184</v>
      </c>
      <c r="F2123" s="177">
        <v>285000</v>
      </c>
      <c r="G2123" s="241" t="s">
        <v>1829</v>
      </c>
    </row>
    <row r="2124" spans="1:7" s="242" customFormat="1" ht="31" x14ac:dyDescent="0.35">
      <c r="A2124" s="233">
        <v>15</v>
      </c>
      <c r="B2124" s="147" t="s">
        <v>2181</v>
      </c>
      <c r="C2124" s="147" t="s">
        <v>2190</v>
      </c>
      <c r="D2124" s="241" t="s">
        <v>1680</v>
      </c>
      <c r="E2124" s="147" t="s">
        <v>2190</v>
      </c>
      <c r="F2124" s="177">
        <v>7822000</v>
      </c>
      <c r="G2124" s="241" t="s">
        <v>1829</v>
      </c>
    </row>
    <row r="2125" spans="1:7" s="242" customFormat="1" ht="31" x14ac:dyDescent="0.35">
      <c r="A2125" s="233">
        <v>16</v>
      </c>
      <c r="B2125" s="147" t="s">
        <v>2181</v>
      </c>
      <c r="C2125" s="147" t="s">
        <v>2191</v>
      </c>
      <c r="D2125" s="241" t="s">
        <v>106</v>
      </c>
      <c r="E2125" s="147" t="s">
        <v>2191</v>
      </c>
      <c r="F2125" s="177">
        <v>528000</v>
      </c>
      <c r="G2125" s="241" t="s">
        <v>1829</v>
      </c>
    </row>
    <row r="2126" spans="1:7" s="242" customFormat="1" ht="31" x14ac:dyDescent="0.35">
      <c r="A2126" s="233">
        <v>17</v>
      </c>
      <c r="B2126" s="147" t="s">
        <v>2181</v>
      </c>
      <c r="C2126" s="147" t="s">
        <v>2192</v>
      </c>
      <c r="D2126" s="241" t="s">
        <v>106</v>
      </c>
      <c r="E2126" s="147" t="s">
        <v>2192</v>
      </c>
      <c r="F2126" s="177">
        <v>878000</v>
      </c>
      <c r="G2126" s="241" t="s">
        <v>1829</v>
      </c>
    </row>
    <row r="2127" spans="1:7" s="242" customFormat="1" ht="31" x14ac:dyDescent="0.35">
      <c r="A2127" s="233">
        <v>18</v>
      </c>
      <c r="B2127" s="147" t="s">
        <v>2181</v>
      </c>
      <c r="C2127" s="147" t="s">
        <v>2192</v>
      </c>
      <c r="D2127" s="241" t="s">
        <v>106</v>
      </c>
      <c r="E2127" s="147" t="s">
        <v>2192</v>
      </c>
      <c r="F2127" s="177">
        <v>5419600</v>
      </c>
      <c r="G2127" s="241" t="s">
        <v>1829</v>
      </c>
    </row>
    <row r="2128" spans="1:7" s="242" customFormat="1" ht="31" x14ac:dyDescent="0.35">
      <c r="A2128" s="233">
        <v>19</v>
      </c>
      <c r="B2128" s="147" t="s">
        <v>2181</v>
      </c>
      <c r="C2128" s="147" t="s">
        <v>2192</v>
      </c>
      <c r="D2128" s="241" t="s">
        <v>106</v>
      </c>
      <c r="E2128" s="147" t="s">
        <v>2192</v>
      </c>
      <c r="F2128" s="177">
        <v>13222600</v>
      </c>
      <c r="G2128" s="241" t="s">
        <v>1829</v>
      </c>
    </row>
    <row r="2129" spans="1:7" s="242" customFormat="1" ht="31" x14ac:dyDescent="0.35">
      <c r="A2129" s="233">
        <v>20</v>
      </c>
      <c r="B2129" s="147" t="s">
        <v>2181</v>
      </c>
      <c r="C2129" s="147" t="s">
        <v>2192</v>
      </c>
      <c r="D2129" s="241" t="s">
        <v>106</v>
      </c>
      <c r="E2129" s="147" t="s">
        <v>2192</v>
      </c>
      <c r="F2129" s="177">
        <v>30309000</v>
      </c>
      <c r="G2129" s="241" t="s">
        <v>1829</v>
      </c>
    </row>
    <row r="2130" spans="1:7" s="242" customFormat="1" ht="31" x14ac:dyDescent="0.35">
      <c r="A2130" s="233">
        <v>21</v>
      </c>
      <c r="B2130" s="147" t="s">
        <v>2181</v>
      </c>
      <c r="C2130" s="147" t="s">
        <v>2186</v>
      </c>
      <c r="D2130" s="241" t="s">
        <v>1680</v>
      </c>
      <c r="E2130" s="147" t="s">
        <v>2186</v>
      </c>
      <c r="F2130" s="177">
        <v>10553000</v>
      </c>
      <c r="G2130" s="241" t="s">
        <v>1829</v>
      </c>
    </row>
    <row r="2131" spans="1:7" s="242" customFormat="1" ht="31" x14ac:dyDescent="0.35">
      <c r="A2131" s="233">
        <v>22</v>
      </c>
      <c r="B2131" s="147" t="s">
        <v>2181</v>
      </c>
      <c r="C2131" s="147" t="s">
        <v>2186</v>
      </c>
      <c r="D2131" s="241" t="s">
        <v>1680</v>
      </c>
      <c r="E2131" s="147" t="s">
        <v>2186</v>
      </c>
      <c r="F2131" s="177">
        <v>5950000</v>
      </c>
      <c r="G2131" s="241" t="s">
        <v>1829</v>
      </c>
    </row>
    <row r="2132" spans="1:7" s="242" customFormat="1" ht="31" x14ac:dyDescent="0.35">
      <c r="A2132" s="233">
        <v>23</v>
      </c>
      <c r="B2132" s="147" t="s">
        <v>2181</v>
      </c>
      <c r="C2132" s="147" t="s">
        <v>2186</v>
      </c>
      <c r="D2132" s="241" t="s">
        <v>1680</v>
      </c>
      <c r="E2132" s="147" t="s">
        <v>2186</v>
      </c>
      <c r="F2132" s="177">
        <v>4335000</v>
      </c>
      <c r="G2132" s="241" t="s">
        <v>1829</v>
      </c>
    </row>
    <row r="2133" spans="1:7" s="242" customFormat="1" ht="31" x14ac:dyDescent="0.35">
      <c r="A2133" s="233">
        <v>24</v>
      </c>
      <c r="B2133" s="147" t="s">
        <v>2181</v>
      </c>
      <c r="C2133" s="147" t="s">
        <v>2186</v>
      </c>
      <c r="D2133" s="241" t="s">
        <v>1680</v>
      </c>
      <c r="E2133" s="147" t="s">
        <v>2186</v>
      </c>
      <c r="F2133" s="177">
        <v>6254000</v>
      </c>
      <c r="G2133" s="241" t="s">
        <v>1829</v>
      </c>
    </row>
    <row r="2134" spans="1:7" s="242" customFormat="1" ht="31" x14ac:dyDescent="0.35">
      <c r="A2134" s="233">
        <v>25</v>
      </c>
      <c r="B2134" s="147" t="s">
        <v>2181</v>
      </c>
      <c r="C2134" s="147" t="s">
        <v>2186</v>
      </c>
      <c r="D2134" s="241" t="s">
        <v>1680</v>
      </c>
      <c r="E2134" s="147" t="s">
        <v>2186</v>
      </c>
      <c r="F2134" s="177">
        <v>1012000</v>
      </c>
      <c r="G2134" s="241" t="s">
        <v>1829</v>
      </c>
    </row>
    <row r="2135" spans="1:7" s="242" customFormat="1" ht="31" x14ac:dyDescent="0.35">
      <c r="A2135" s="233">
        <v>26</v>
      </c>
      <c r="B2135" s="147" t="s">
        <v>2181</v>
      </c>
      <c r="C2135" s="147" t="s">
        <v>2193</v>
      </c>
      <c r="D2135" s="241" t="s">
        <v>1680</v>
      </c>
      <c r="E2135" s="147" t="s">
        <v>2193</v>
      </c>
      <c r="F2135" s="177">
        <v>4000000</v>
      </c>
      <c r="G2135" s="241" t="s">
        <v>1829</v>
      </c>
    </row>
    <row r="2136" spans="1:7" s="242" customFormat="1" ht="31" x14ac:dyDescent="0.35">
      <c r="A2136" s="233">
        <v>27</v>
      </c>
      <c r="B2136" s="147" t="s">
        <v>2181</v>
      </c>
      <c r="C2136" s="147" t="s">
        <v>2194</v>
      </c>
      <c r="D2136" s="241" t="s">
        <v>106</v>
      </c>
      <c r="E2136" s="147" t="s">
        <v>2194</v>
      </c>
      <c r="F2136" s="177">
        <v>140000</v>
      </c>
      <c r="G2136" s="241" t="s">
        <v>1829</v>
      </c>
    </row>
    <row r="2137" spans="1:7" s="242" customFormat="1" x14ac:dyDescent="0.35">
      <c r="A2137" s="382" t="s">
        <v>2195</v>
      </c>
      <c r="B2137" s="382"/>
      <c r="C2137" s="382"/>
      <c r="D2137" s="382"/>
      <c r="E2137" s="382"/>
      <c r="F2137" s="146">
        <f>SUM(F2110:F2136)</f>
        <v>154756200</v>
      </c>
      <c r="G2137" s="241"/>
    </row>
    <row r="2138" spans="1:7" s="242" customFormat="1" ht="15.65" customHeight="1" x14ac:dyDescent="0.35">
      <c r="A2138" s="383" t="s">
        <v>2196</v>
      </c>
      <c r="B2138" s="383"/>
      <c r="C2138" s="383"/>
      <c r="D2138" s="383"/>
      <c r="E2138" s="383"/>
      <c r="F2138" s="60"/>
      <c r="G2138" s="60"/>
    </row>
    <row r="2139" spans="1:7" s="242" customFormat="1" x14ac:dyDescent="0.35">
      <c r="A2139" s="241">
        <v>1</v>
      </c>
      <c r="B2139" s="147" t="s">
        <v>2197</v>
      </c>
      <c r="C2139" s="147" t="s">
        <v>2198</v>
      </c>
      <c r="D2139" s="241" t="s">
        <v>2199</v>
      </c>
      <c r="E2139" s="147" t="s">
        <v>2200</v>
      </c>
      <c r="F2139" s="177">
        <v>32850000</v>
      </c>
      <c r="G2139" s="241"/>
    </row>
    <row r="2140" spans="1:7" s="242" customFormat="1" ht="31" x14ac:dyDescent="0.35">
      <c r="A2140" s="241">
        <v>2</v>
      </c>
      <c r="B2140" s="147" t="s">
        <v>2201</v>
      </c>
      <c r="C2140" s="147" t="s">
        <v>2202</v>
      </c>
      <c r="D2140" s="241" t="s">
        <v>2203</v>
      </c>
      <c r="E2140" s="147" t="s">
        <v>2204</v>
      </c>
      <c r="F2140" s="177">
        <v>251304600</v>
      </c>
      <c r="G2140" s="241"/>
    </row>
    <row r="2141" spans="1:7" s="242" customFormat="1" ht="15.65" customHeight="1" x14ac:dyDescent="0.35">
      <c r="A2141" s="382" t="s">
        <v>2205</v>
      </c>
      <c r="B2141" s="382"/>
      <c r="C2141" s="382"/>
      <c r="D2141" s="382"/>
      <c r="E2141" s="382"/>
      <c r="F2141" s="176">
        <v>284155498</v>
      </c>
      <c r="G2141" s="241"/>
    </row>
    <row r="2142" spans="1:7" s="34" customFormat="1" ht="20" x14ac:dyDescent="0.4">
      <c r="A2142" s="414" t="s">
        <v>2206</v>
      </c>
      <c r="B2142" s="414"/>
      <c r="C2142" s="414"/>
      <c r="D2142" s="414"/>
      <c r="E2142" s="414"/>
      <c r="F2142" s="250">
        <f>SUM(F2141,F2137,F2108,F2087,F2082,F2067,F2058,F2048,F2043,F2026,F2017,F2014,F2007,F1988,F1982,F1963,F1954,F1950,F1943,F1918,F1895,F1877,F1868,F1862)</f>
        <v>5104206768.1599998</v>
      </c>
      <c r="G2142" s="68"/>
    </row>
    <row r="2143" spans="1:7" s="34" customFormat="1" ht="20" x14ac:dyDescent="0.4">
      <c r="A2143" s="401" t="s">
        <v>2208</v>
      </c>
      <c r="B2143" s="402"/>
      <c r="C2143" s="402"/>
      <c r="D2143" s="402"/>
      <c r="E2143" s="403"/>
      <c r="F2143" s="255">
        <f>SUM(F2142,F1852,F121,F9)</f>
        <v>63459216855.299995</v>
      </c>
      <c r="G2143" s="256"/>
    </row>
    <row r="2144" spans="1:7" s="34" customFormat="1" x14ac:dyDescent="0.35">
      <c r="A2144" s="48"/>
      <c r="B2144" s="49"/>
      <c r="C2144" s="49"/>
      <c r="D2144" s="50"/>
      <c r="E2144" s="51"/>
      <c r="F2144" s="288"/>
      <c r="G2144" s="49"/>
    </row>
    <row r="2145" spans="1:7" s="34" customFormat="1" x14ac:dyDescent="0.35">
      <c r="A2145" s="380" t="s">
        <v>2324</v>
      </c>
      <c r="B2145" s="380"/>
      <c r="C2145" s="380"/>
      <c r="D2145" s="380"/>
      <c r="E2145" s="380"/>
      <c r="F2145" s="74"/>
      <c r="G2145" s="74"/>
    </row>
    <row r="2146" spans="1:7" s="34" customFormat="1" ht="15.75" customHeight="1" x14ac:dyDescent="0.35">
      <c r="A2146" s="233">
        <v>1</v>
      </c>
      <c r="B2146" s="233" t="s">
        <v>2323</v>
      </c>
      <c r="C2146" s="233"/>
      <c r="D2146" s="233"/>
      <c r="E2146" s="233"/>
      <c r="F2146" s="144">
        <v>434070000</v>
      </c>
      <c r="G2146" s="142"/>
    </row>
    <row r="2147" spans="1:7" s="34" customFormat="1" ht="15" customHeight="1" x14ac:dyDescent="0.35">
      <c r="A2147" s="233">
        <v>2</v>
      </c>
      <c r="B2147" s="233" t="s">
        <v>2323</v>
      </c>
      <c r="C2147" s="233"/>
      <c r="D2147" s="233"/>
      <c r="E2147" s="233"/>
      <c r="F2147" s="144">
        <v>584585900</v>
      </c>
      <c r="G2147" s="142"/>
    </row>
    <row r="2148" spans="1:7" s="34" customFormat="1" ht="15.75" customHeight="1" x14ac:dyDescent="0.35">
      <c r="A2148" s="365" t="s">
        <v>2322</v>
      </c>
      <c r="B2148" s="366"/>
      <c r="C2148" s="366"/>
      <c r="D2148" s="366"/>
      <c r="E2148" s="367"/>
      <c r="F2148" s="363">
        <f>SUM(F2146:F2147)</f>
        <v>1018655900</v>
      </c>
      <c r="G2148" s="142"/>
    </row>
    <row r="2149" spans="1:7" s="34" customFormat="1" ht="15.75" customHeight="1" x14ac:dyDescent="0.35">
      <c r="A2149" s="368" t="s">
        <v>2325</v>
      </c>
      <c r="B2149" s="369"/>
      <c r="C2149" s="369"/>
      <c r="D2149" s="369"/>
      <c r="E2149" s="370"/>
      <c r="F2149" s="364">
        <f>SUM(F2148,F2143)</f>
        <v>64477872755.299995</v>
      </c>
      <c r="G2149" s="142"/>
    </row>
    <row r="2150" spans="1:7" s="34" customFormat="1" x14ac:dyDescent="0.35">
      <c r="A2150" s="142"/>
      <c r="B2150" s="143"/>
      <c r="C2150" s="143"/>
      <c r="D2150" s="143"/>
      <c r="E2150" s="143"/>
      <c r="F2150" s="140"/>
      <c r="G2150" s="142"/>
    </row>
    <row r="2151" spans="1:7" s="34" customFormat="1" x14ac:dyDescent="0.35">
      <c r="A2151" s="142"/>
      <c r="B2151" s="143"/>
      <c r="C2151" s="143"/>
      <c r="D2151" s="143"/>
      <c r="E2151" s="143"/>
      <c r="F2151" s="144"/>
      <c r="G2151" s="142"/>
    </row>
    <row r="2152" spans="1:7" s="34" customFormat="1" x14ac:dyDescent="0.35">
      <c r="A2152" s="142"/>
      <c r="B2152" s="143"/>
      <c r="C2152" s="143"/>
      <c r="D2152" s="143"/>
      <c r="E2152" s="143"/>
      <c r="F2152" s="144"/>
      <c r="G2152" s="142"/>
    </row>
    <row r="2153" spans="1:7" s="34" customFormat="1" x14ac:dyDescent="0.35">
      <c r="A2153" s="142"/>
      <c r="B2153" s="143"/>
      <c r="C2153" s="143"/>
      <c r="D2153" s="143"/>
      <c r="E2153" s="143"/>
      <c r="F2153" s="140">
        <v>64477875658</v>
      </c>
      <c r="G2153" s="142"/>
    </row>
    <row r="2154" spans="1:7" s="34" customFormat="1" x14ac:dyDescent="0.35">
      <c r="A2154" s="142"/>
      <c r="B2154" s="143"/>
      <c r="C2154" s="143"/>
      <c r="D2154" s="143"/>
      <c r="E2154" s="143"/>
      <c r="F2154" s="144">
        <f>F2153-F2149</f>
        <v>2902.7000045776367</v>
      </c>
      <c r="G2154" s="142"/>
    </row>
    <row r="2155" spans="1:7" s="34" customFormat="1" x14ac:dyDescent="0.35">
      <c r="A2155" s="142"/>
      <c r="B2155" s="66"/>
      <c r="C2155" s="66"/>
      <c r="D2155" s="440"/>
      <c r="E2155" s="66"/>
      <c r="F2155" s="144"/>
      <c r="G2155" s="142"/>
    </row>
    <row r="2156" spans="1:7" s="34" customFormat="1" x14ac:dyDescent="0.35">
      <c r="A2156" s="142"/>
      <c r="B2156" s="143"/>
      <c r="C2156" s="143"/>
      <c r="D2156" s="143"/>
      <c r="E2156" s="143"/>
      <c r="F2156" s="144"/>
      <c r="G2156" s="142"/>
    </row>
    <row r="2157" spans="1:7" s="34" customFormat="1" x14ac:dyDescent="0.35">
      <c r="A2157" s="142"/>
      <c r="B2157" s="143"/>
      <c r="C2157" s="143"/>
      <c r="D2157" s="143"/>
      <c r="E2157" s="143"/>
      <c r="F2157" s="144"/>
      <c r="G2157" s="142"/>
    </row>
    <row r="2158" spans="1:7" s="34" customFormat="1" x14ac:dyDescent="0.35">
      <c r="A2158" s="142"/>
      <c r="B2158" s="143"/>
      <c r="C2158" s="143"/>
      <c r="D2158" s="143"/>
      <c r="E2158" s="143"/>
      <c r="F2158" s="144"/>
      <c r="G2158" s="142"/>
    </row>
    <row r="2159" spans="1:7" s="34" customFormat="1" x14ac:dyDescent="0.35">
      <c r="A2159" s="142"/>
      <c r="B2159" s="143"/>
      <c r="C2159" s="143"/>
      <c r="D2159" s="143"/>
      <c r="E2159" s="143"/>
      <c r="F2159" s="144"/>
      <c r="G2159" s="142"/>
    </row>
    <row r="2160" spans="1:7" s="34" customFormat="1" x14ac:dyDescent="0.35">
      <c r="A2160" s="142"/>
      <c r="B2160" s="143"/>
      <c r="C2160" s="143"/>
      <c r="D2160" s="143"/>
      <c r="E2160" s="143"/>
      <c r="F2160" s="144"/>
      <c r="G2160" s="142"/>
    </row>
    <row r="2161" spans="1:7" s="34" customFormat="1" x14ac:dyDescent="0.35">
      <c r="A2161" s="142"/>
      <c r="B2161" s="143"/>
      <c r="C2161" s="143"/>
      <c r="D2161" s="143"/>
      <c r="E2161" s="143"/>
      <c r="F2161" s="144"/>
      <c r="G2161" s="142"/>
    </row>
    <row r="2162" spans="1:7" s="34" customFormat="1" x14ac:dyDescent="0.35">
      <c r="A2162" s="139"/>
      <c r="B2162" s="66"/>
      <c r="C2162" s="66"/>
      <c r="D2162" s="66"/>
      <c r="E2162" s="66"/>
      <c r="F2162" s="145"/>
      <c r="G2162" s="74"/>
    </row>
    <row r="2163" spans="1:7" s="34" customFormat="1" x14ac:dyDescent="0.35">
      <c r="A2163" s="139"/>
      <c r="B2163" s="66"/>
      <c r="C2163" s="66"/>
      <c r="D2163" s="66"/>
      <c r="E2163" s="66"/>
      <c r="F2163" s="145"/>
      <c r="G2163" s="74"/>
    </row>
    <row r="2164" spans="1:7" s="34" customFormat="1" x14ac:dyDescent="0.35">
      <c r="A2164" s="139"/>
      <c r="B2164" s="66"/>
      <c r="C2164" s="66"/>
      <c r="D2164" s="66"/>
      <c r="E2164" s="66"/>
      <c r="F2164" s="145"/>
      <c r="G2164" s="74"/>
    </row>
    <row r="2165" spans="1:7" s="34" customFormat="1" x14ac:dyDescent="0.35">
      <c r="A2165" s="389"/>
      <c r="B2165" s="389"/>
      <c r="C2165" s="389"/>
      <c r="D2165" s="389"/>
      <c r="E2165" s="389"/>
      <c r="F2165" s="146"/>
      <c r="G2165" s="74"/>
    </row>
    <row r="2166" spans="1:7" s="34" customFormat="1" x14ac:dyDescent="0.35">
      <c r="A2166" s="380"/>
      <c r="B2166" s="380"/>
      <c r="C2166" s="380"/>
      <c r="D2166" s="380"/>
      <c r="E2166" s="380"/>
      <c r="F2166" s="89"/>
      <c r="G2166" s="74"/>
    </row>
    <row r="2167" spans="1:7" s="34" customFormat="1" x14ac:dyDescent="0.35">
      <c r="A2167" s="139"/>
      <c r="B2167" s="66"/>
      <c r="C2167" s="66"/>
      <c r="D2167" s="66"/>
      <c r="E2167" s="66"/>
      <c r="F2167" s="140"/>
      <c r="G2167" s="139"/>
    </row>
    <row r="2168" spans="1:7" s="34" customFormat="1" x14ac:dyDescent="0.35">
      <c r="A2168" s="74"/>
      <c r="B2168" s="66"/>
      <c r="C2168" s="66"/>
      <c r="D2168" s="66"/>
      <c r="E2168" s="66"/>
      <c r="F2168" s="140"/>
      <c r="G2168" s="74"/>
    </row>
    <row r="2169" spans="1:7" s="34" customFormat="1" x14ac:dyDescent="0.35">
      <c r="A2169" s="74"/>
      <c r="B2169" s="66"/>
      <c r="C2169" s="66"/>
      <c r="D2169" s="66"/>
      <c r="E2169" s="66"/>
      <c r="F2169" s="140"/>
      <c r="G2169" s="74"/>
    </row>
    <row r="2170" spans="1:7" s="34" customFormat="1" x14ac:dyDescent="0.35">
      <c r="A2170" s="74"/>
      <c r="B2170" s="66"/>
      <c r="C2170" s="66"/>
      <c r="D2170" s="66"/>
      <c r="E2170" s="66"/>
      <c r="F2170" s="140"/>
      <c r="G2170" s="74"/>
    </row>
    <row r="2171" spans="1:7" s="34" customFormat="1" x14ac:dyDescent="0.35">
      <c r="A2171" s="74"/>
      <c r="B2171" s="66"/>
      <c r="C2171" s="66"/>
      <c r="D2171" s="66"/>
      <c r="E2171" s="66"/>
      <c r="F2171" s="140"/>
      <c r="G2171" s="74"/>
    </row>
    <row r="2172" spans="1:7" s="34" customFormat="1" x14ac:dyDescent="0.35">
      <c r="A2172" s="74"/>
      <c r="B2172" s="66"/>
      <c r="C2172" s="66"/>
      <c r="D2172" s="66"/>
      <c r="E2172" s="66"/>
      <c r="F2172" s="140"/>
      <c r="G2172" s="74"/>
    </row>
    <row r="2173" spans="1:7" s="34" customFormat="1" x14ac:dyDescent="0.35">
      <c r="A2173" s="74"/>
      <c r="B2173" s="66"/>
      <c r="C2173" s="66"/>
      <c r="D2173" s="66"/>
      <c r="E2173" s="66"/>
      <c r="F2173" s="140"/>
      <c r="G2173" s="74"/>
    </row>
    <row r="2174" spans="1:7" s="34" customFormat="1" x14ac:dyDescent="0.35">
      <c r="A2174" s="74"/>
      <c r="B2174" s="66"/>
      <c r="C2174" s="66"/>
      <c r="D2174" s="66"/>
      <c r="E2174" s="66"/>
      <c r="F2174" s="140"/>
      <c r="G2174" s="74"/>
    </row>
    <row r="2175" spans="1:7" s="34" customFormat="1" x14ac:dyDescent="0.35">
      <c r="A2175" s="74"/>
      <c r="B2175" s="66"/>
      <c r="C2175" s="66"/>
      <c r="D2175" s="66"/>
      <c r="E2175" s="66"/>
      <c r="F2175" s="140"/>
      <c r="G2175" s="74"/>
    </row>
    <row r="2176" spans="1:7" s="34" customFormat="1" x14ac:dyDescent="0.35">
      <c r="A2176" s="74"/>
      <c r="B2176" s="66"/>
      <c r="C2176" s="66"/>
      <c r="D2176" s="66"/>
      <c r="E2176" s="66"/>
      <c r="F2176" s="140"/>
      <c r="G2176" s="74"/>
    </row>
    <row r="2177" spans="1:7" s="34" customFormat="1" x14ac:dyDescent="0.35">
      <c r="A2177" s="74"/>
      <c r="B2177" s="66"/>
      <c r="C2177" s="66"/>
      <c r="D2177" s="66"/>
      <c r="E2177" s="66"/>
      <c r="F2177" s="140"/>
      <c r="G2177" s="74"/>
    </row>
    <row r="2178" spans="1:7" s="34" customFormat="1" x14ac:dyDescent="0.35">
      <c r="A2178" s="74"/>
      <c r="B2178" s="66"/>
      <c r="C2178" s="66"/>
      <c r="D2178" s="66"/>
      <c r="E2178" s="66"/>
      <c r="F2178" s="140"/>
      <c r="G2178" s="74"/>
    </row>
    <row r="2179" spans="1:7" s="34" customFormat="1" x14ac:dyDescent="0.35">
      <c r="A2179" s="74"/>
      <c r="B2179" s="66"/>
      <c r="C2179" s="66"/>
      <c r="D2179" s="66"/>
      <c r="E2179" s="66"/>
      <c r="F2179" s="140"/>
      <c r="G2179" s="74"/>
    </row>
    <row r="2180" spans="1:7" s="34" customFormat="1" x14ac:dyDescent="0.35">
      <c r="A2180" s="74"/>
      <c r="B2180" s="66"/>
      <c r="C2180" s="66"/>
      <c r="D2180" s="66"/>
      <c r="E2180" s="66"/>
      <c r="F2180" s="140"/>
      <c r="G2180" s="74"/>
    </row>
    <row r="2181" spans="1:7" s="34" customFormat="1" x14ac:dyDescent="0.35">
      <c r="A2181" s="74"/>
      <c r="B2181" s="66"/>
      <c r="C2181" s="66"/>
      <c r="D2181" s="66"/>
      <c r="E2181" s="66"/>
      <c r="F2181" s="140"/>
      <c r="G2181" s="74"/>
    </row>
    <row r="2182" spans="1:7" s="34" customFormat="1" x14ac:dyDescent="0.35">
      <c r="A2182" s="74"/>
      <c r="B2182" s="66"/>
      <c r="C2182" s="66"/>
      <c r="D2182" s="66"/>
      <c r="E2182" s="66"/>
      <c r="F2182" s="140"/>
      <c r="G2182" s="74"/>
    </row>
    <row r="2183" spans="1:7" s="34" customFormat="1" x14ac:dyDescent="0.35">
      <c r="A2183" s="74"/>
      <c r="B2183" s="66"/>
      <c r="C2183" s="66"/>
      <c r="D2183" s="66"/>
      <c r="E2183" s="66"/>
      <c r="F2183" s="140"/>
      <c r="G2183" s="74"/>
    </row>
    <row r="2184" spans="1:7" s="34" customFormat="1" x14ac:dyDescent="0.35">
      <c r="A2184" s="74"/>
      <c r="B2184" s="389"/>
      <c r="C2184" s="389"/>
      <c r="D2184" s="389"/>
      <c r="E2184" s="389"/>
      <c r="F2184" s="141"/>
      <c r="G2184" s="74"/>
    </row>
    <row r="2185" spans="1:7" s="34" customFormat="1" x14ac:dyDescent="0.35">
      <c r="A2185" s="380"/>
      <c r="B2185" s="380"/>
      <c r="C2185" s="380"/>
      <c r="D2185" s="380"/>
      <c r="E2185" s="380"/>
      <c r="F2185" s="74"/>
      <c r="G2185" s="74"/>
    </row>
    <row r="2186" spans="1:7" s="34" customFormat="1" x14ac:dyDescent="0.35">
      <c r="A2186" s="139"/>
      <c r="B2186" s="66"/>
      <c r="C2186" s="66"/>
      <c r="D2186" s="66"/>
      <c r="E2186" s="66"/>
      <c r="F2186" s="140"/>
      <c r="G2186" s="139"/>
    </row>
    <row r="2187" spans="1:7" s="34" customFormat="1" x14ac:dyDescent="0.35">
      <c r="A2187" s="74"/>
      <c r="B2187" s="147"/>
      <c r="C2187" s="147"/>
      <c r="D2187" s="66"/>
      <c r="E2187" s="147"/>
      <c r="F2187" s="148"/>
      <c r="G2187" s="74"/>
    </row>
    <row r="2188" spans="1:7" s="34" customFormat="1" x14ac:dyDescent="0.35">
      <c r="A2188" s="74"/>
      <c r="B2188" s="147"/>
      <c r="C2188" s="147"/>
      <c r="D2188" s="66"/>
      <c r="E2188" s="147"/>
      <c r="F2188" s="140"/>
      <c r="G2188" s="74"/>
    </row>
    <row r="2189" spans="1:7" s="34" customFormat="1" x14ac:dyDescent="0.35">
      <c r="A2189" s="74"/>
      <c r="B2189" s="147"/>
      <c r="C2189" s="147"/>
      <c r="D2189" s="66"/>
      <c r="E2189" s="147"/>
      <c r="F2189" s="145"/>
      <c r="G2189" s="74"/>
    </row>
    <row r="2190" spans="1:7" s="34" customFormat="1" x14ac:dyDescent="0.35">
      <c r="A2190" s="139"/>
      <c r="B2190" s="147"/>
      <c r="C2190" s="147"/>
      <c r="D2190" s="66"/>
      <c r="E2190" s="147"/>
      <c r="F2190" s="145"/>
      <c r="G2190" s="74"/>
    </row>
    <row r="2191" spans="1:7" s="34" customFormat="1" x14ac:dyDescent="0.35">
      <c r="A2191" s="74"/>
      <c r="B2191" s="147"/>
      <c r="C2191" s="147"/>
      <c r="D2191" s="66"/>
      <c r="E2191" s="147"/>
      <c r="F2191" s="145"/>
      <c r="G2191" s="74"/>
    </row>
    <row r="2192" spans="1:7" s="34" customFormat="1" x14ac:dyDescent="0.35">
      <c r="A2192" s="74"/>
      <c r="B2192" s="147"/>
      <c r="C2192" s="147"/>
      <c r="D2192" s="66"/>
      <c r="E2192" s="147"/>
      <c r="F2192" s="145"/>
      <c r="G2192" s="74"/>
    </row>
    <row r="2193" spans="1:7" s="34" customFormat="1" x14ac:dyDescent="0.35">
      <c r="A2193" s="74"/>
      <c r="B2193" s="147"/>
      <c r="C2193" s="147"/>
      <c r="D2193" s="66"/>
      <c r="E2193" s="147"/>
      <c r="F2193" s="145"/>
      <c r="G2193" s="74"/>
    </row>
    <row r="2194" spans="1:7" s="34" customFormat="1" x14ac:dyDescent="0.35">
      <c r="A2194" s="139"/>
      <c r="B2194" s="147"/>
      <c r="C2194" s="147"/>
      <c r="D2194" s="66"/>
      <c r="E2194" s="147"/>
      <c r="F2194" s="145"/>
      <c r="G2194" s="74"/>
    </row>
    <row r="2195" spans="1:7" s="34" customFormat="1" x14ac:dyDescent="0.35">
      <c r="A2195" s="74"/>
      <c r="B2195" s="147"/>
      <c r="C2195" s="147"/>
      <c r="D2195" s="66"/>
      <c r="E2195" s="147"/>
      <c r="F2195" s="145"/>
      <c r="G2195" s="74"/>
    </row>
    <row r="2196" spans="1:7" s="34" customFormat="1" x14ac:dyDescent="0.35">
      <c r="A2196" s="139"/>
      <c r="B2196" s="147"/>
      <c r="C2196" s="147"/>
      <c r="D2196" s="66"/>
      <c r="E2196" s="147"/>
      <c r="F2196" s="145"/>
      <c r="G2196" s="74"/>
    </row>
    <row r="2197" spans="1:7" s="34" customFormat="1" x14ac:dyDescent="0.35">
      <c r="A2197" s="74"/>
      <c r="B2197" s="147"/>
      <c r="C2197" s="147"/>
      <c r="D2197" s="66"/>
      <c r="E2197" s="147"/>
      <c r="F2197" s="145"/>
      <c r="G2197" s="74"/>
    </row>
    <row r="2198" spans="1:7" s="34" customFormat="1" x14ac:dyDescent="0.35">
      <c r="A2198" s="139"/>
      <c r="B2198" s="147"/>
      <c r="C2198" s="147"/>
      <c r="D2198" s="66"/>
      <c r="E2198" s="147"/>
      <c r="F2198" s="145"/>
      <c r="G2198" s="74"/>
    </row>
    <row r="2199" spans="1:7" s="34" customFormat="1" x14ac:dyDescent="0.35">
      <c r="A2199" s="74"/>
      <c r="B2199" s="147"/>
      <c r="C2199" s="147"/>
      <c r="D2199" s="66"/>
      <c r="E2199" s="147"/>
      <c r="F2199" s="145"/>
      <c r="G2199" s="74"/>
    </row>
    <row r="2200" spans="1:7" s="34" customFormat="1" x14ac:dyDescent="0.35">
      <c r="A2200" s="139"/>
      <c r="B2200" s="147"/>
      <c r="C2200" s="147"/>
      <c r="D2200" s="66"/>
      <c r="E2200" s="147"/>
      <c r="F2200" s="145"/>
      <c r="G2200" s="74"/>
    </row>
    <row r="2201" spans="1:7" s="34" customFormat="1" x14ac:dyDescent="0.35">
      <c r="A2201" s="74"/>
      <c r="B2201" s="147"/>
      <c r="C2201" s="147"/>
      <c r="D2201" s="66"/>
      <c r="E2201" s="147"/>
      <c r="F2201" s="145"/>
      <c r="G2201" s="74"/>
    </row>
    <row r="2202" spans="1:7" s="34" customFormat="1" x14ac:dyDescent="0.35">
      <c r="A2202" s="139"/>
      <c r="B2202" s="66"/>
      <c r="C2202" s="66"/>
      <c r="D2202" s="66"/>
      <c r="E2202" s="66"/>
      <c r="F2202" s="145"/>
      <c r="G2202" s="74"/>
    </row>
    <row r="2203" spans="1:7" s="34" customFormat="1" x14ac:dyDescent="0.35">
      <c r="A2203" s="74"/>
      <c r="B2203" s="66"/>
      <c r="C2203" s="147"/>
      <c r="D2203" s="147"/>
      <c r="E2203" s="147"/>
      <c r="F2203" s="145"/>
      <c r="G2203" s="74"/>
    </row>
    <row r="2204" spans="1:7" s="34" customFormat="1" x14ac:dyDescent="0.35">
      <c r="A2204" s="139"/>
      <c r="B2204" s="66"/>
      <c r="C2204" s="147"/>
      <c r="D2204" s="147"/>
      <c r="E2204" s="147"/>
      <c r="F2204" s="145"/>
      <c r="G2204" s="74"/>
    </row>
    <row r="2205" spans="1:7" s="34" customFormat="1" x14ac:dyDescent="0.35">
      <c r="A2205" s="74"/>
      <c r="B2205" s="149"/>
      <c r="C2205" s="147"/>
      <c r="D2205" s="147"/>
      <c r="E2205" s="147"/>
      <c r="F2205" s="145"/>
      <c r="G2205" s="74"/>
    </row>
    <row r="2206" spans="1:7" s="34" customFormat="1" x14ac:dyDescent="0.35">
      <c r="A2206" s="74"/>
      <c r="B2206" s="380"/>
      <c r="C2206" s="380"/>
      <c r="D2206" s="380"/>
      <c r="E2206" s="380"/>
      <c r="F2206" s="150"/>
      <c r="G2206" s="74"/>
    </row>
    <row r="2207" spans="1:7" s="34" customFormat="1" x14ac:dyDescent="0.35">
      <c r="A2207" s="380"/>
      <c r="B2207" s="380"/>
      <c r="C2207" s="380"/>
      <c r="D2207" s="380"/>
      <c r="E2207" s="380"/>
      <c r="F2207" s="74"/>
      <c r="G2207" s="74"/>
    </row>
    <row r="2208" spans="1:7" s="34" customFormat="1" x14ac:dyDescent="0.35">
      <c r="A2208" s="139"/>
      <c r="B2208" s="66"/>
      <c r="C2208" s="66"/>
      <c r="D2208" s="66"/>
      <c r="E2208" s="66"/>
      <c r="F2208" s="140"/>
      <c r="G2208" s="139"/>
    </row>
    <row r="2209" spans="1:7" s="34" customFormat="1" x14ac:dyDescent="0.35">
      <c r="A2209" s="74"/>
      <c r="B2209" s="147"/>
      <c r="C2209" s="147"/>
      <c r="D2209" s="66"/>
      <c r="E2209" s="66"/>
      <c r="F2209" s="151"/>
      <c r="G2209" s="74"/>
    </row>
    <row r="2210" spans="1:7" s="34" customFormat="1" x14ac:dyDescent="0.35">
      <c r="A2210" s="74"/>
      <c r="B2210" s="147"/>
      <c r="C2210" s="147"/>
      <c r="D2210" s="66"/>
      <c r="E2210" s="66"/>
      <c r="F2210" s="152"/>
      <c r="G2210" s="74"/>
    </row>
    <row r="2211" spans="1:7" s="34" customFormat="1" x14ac:dyDescent="0.35">
      <c r="A2211" s="74"/>
      <c r="B2211" s="147"/>
      <c r="C2211" s="147"/>
      <c r="D2211" s="66"/>
      <c r="E2211" s="66"/>
      <c r="F2211" s="153"/>
      <c r="G2211" s="74"/>
    </row>
    <row r="2212" spans="1:7" s="34" customFormat="1" x14ac:dyDescent="0.35">
      <c r="A2212" s="74"/>
      <c r="B2212" s="147"/>
      <c r="C2212" s="147"/>
      <c r="D2212" s="66"/>
      <c r="E2212" s="66"/>
      <c r="F2212" s="153"/>
      <c r="G2212" s="74"/>
    </row>
    <row r="2213" spans="1:7" s="34" customFormat="1" x14ac:dyDescent="0.35">
      <c r="A2213" s="74"/>
      <c r="B2213" s="147"/>
      <c r="C2213" s="147"/>
      <c r="D2213" s="66"/>
      <c r="E2213" s="66"/>
      <c r="F2213" s="153"/>
      <c r="G2213" s="74"/>
    </row>
    <row r="2214" spans="1:7" s="34" customFormat="1" x14ac:dyDescent="0.35">
      <c r="A2214" s="74"/>
      <c r="B2214" s="147"/>
      <c r="C2214" s="147"/>
      <c r="D2214" s="66"/>
      <c r="E2214" s="66"/>
      <c r="F2214" s="153"/>
      <c r="G2214" s="74"/>
    </row>
    <row r="2215" spans="1:7" s="34" customFormat="1" x14ac:dyDescent="0.35">
      <c r="A2215" s="74"/>
      <c r="B2215" s="147"/>
      <c r="C2215" s="147"/>
      <c r="D2215" s="66"/>
      <c r="E2215" s="66"/>
      <c r="F2215" s="153"/>
      <c r="G2215" s="74"/>
    </row>
    <row r="2216" spans="1:7" s="34" customFormat="1" x14ac:dyDescent="0.35">
      <c r="A2216" s="74"/>
      <c r="B2216" s="147"/>
      <c r="C2216" s="147"/>
      <c r="D2216" s="66"/>
      <c r="E2216" s="66"/>
      <c r="F2216" s="153"/>
      <c r="G2216" s="74"/>
    </row>
    <row r="2217" spans="1:7" s="34" customFormat="1" x14ac:dyDescent="0.35">
      <c r="A2217" s="74"/>
      <c r="B2217" s="147"/>
      <c r="C2217" s="147"/>
      <c r="D2217" s="66"/>
      <c r="E2217" s="66"/>
      <c r="F2217" s="153"/>
      <c r="G2217" s="74"/>
    </row>
    <row r="2218" spans="1:7" s="34" customFormat="1" x14ac:dyDescent="0.35">
      <c r="A2218" s="74"/>
      <c r="B2218" s="147"/>
      <c r="C2218" s="147"/>
      <c r="D2218" s="66"/>
      <c r="E2218" s="66"/>
      <c r="F2218" s="153"/>
      <c r="G2218" s="74"/>
    </row>
    <row r="2219" spans="1:7" s="34" customFormat="1" x14ac:dyDescent="0.35">
      <c r="A2219" s="74"/>
      <c r="B2219" s="147"/>
      <c r="C2219" s="147"/>
      <c r="D2219" s="66"/>
      <c r="E2219" s="66"/>
      <c r="F2219" s="153"/>
      <c r="G2219" s="74"/>
    </row>
    <row r="2220" spans="1:7" s="34" customFormat="1" x14ac:dyDescent="0.35">
      <c r="A2220" s="74"/>
      <c r="B2220" s="147"/>
      <c r="C2220" s="147"/>
      <c r="D2220" s="66"/>
      <c r="E2220" s="66"/>
      <c r="F2220" s="145"/>
      <c r="G2220" s="74"/>
    </row>
    <row r="2221" spans="1:7" s="34" customFormat="1" x14ac:dyDescent="0.35">
      <c r="A2221" s="74"/>
      <c r="B2221" s="147"/>
      <c r="C2221" s="147"/>
      <c r="D2221" s="66"/>
      <c r="E2221" s="66"/>
      <c r="F2221" s="153"/>
      <c r="G2221" s="74"/>
    </row>
    <row r="2222" spans="1:7" s="34" customFormat="1" x14ac:dyDescent="0.35">
      <c r="A2222" s="74"/>
      <c r="B2222" s="147"/>
      <c r="C2222" s="147"/>
      <c r="D2222" s="66"/>
      <c r="E2222" s="66"/>
      <c r="F2222" s="153"/>
      <c r="G2222" s="74"/>
    </row>
    <row r="2223" spans="1:7" s="34" customFormat="1" x14ac:dyDescent="0.35">
      <c r="A2223" s="139"/>
      <c r="B2223" s="66"/>
      <c r="C2223" s="66"/>
      <c r="D2223" s="66"/>
      <c r="E2223" s="66"/>
      <c r="F2223" s="153"/>
      <c r="G2223" s="74"/>
    </row>
    <row r="2224" spans="1:7" s="34" customFormat="1" x14ac:dyDescent="0.35">
      <c r="A2224" s="139"/>
      <c r="B2224" s="66"/>
      <c r="C2224" s="66"/>
      <c r="D2224" s="66"/>
      <c r="E2224" s="66"/>
      <c r="F2224" s="152"/>
      <c r="G2224" s="74"/>
    </row>
    <row r="2225" spans="1:7" s="34" customFormat="1" x14ac:dyDescent="0.35">
      <c r="A2225" s="74"/>
      <c r="B2225" s="66"/>
      <c r="C2225" s="147"/>
      <c r="D2225" s="147"/>
      <c r="E2225" s="147"/>
      <c r="F2225" s="153"/>
      <c r="G2225" s="74"/>
    </row>
    <row r="2226" spans="1:7" s="34" customFormat="1" x14ac:dyDescent="0.35">
      <c r="A2226" s="74"/>
      <c r="B2226" s="66"/>
      <c r="C2226" s="147"/>
      <c r="D2226" s="147"/>
      <c r="E2226" s="147"/>
      <c r="F2226" s="153"/>
      <c r="G2226" s="74"/>
    </row>
    <row r="2227" spans="1:7" s="34" customFormat="1" x14ac:dyDescent="0.35">
      <c r="A2227" s="380"/>
      <c r="B2227" s="380"/>
      <c r="C2227" s="380"/>
      <c r="D2227" s="380"/>
      <c r="E2227" s="380"/>
      <c r="F2227" s="154"/>
      <c r="G2227" s="74"/>
    </row>
    <row r="2228" spans="1:7" s="34" customFormat="1" x14ac:dyDescent="0.35">
      <c r="A2228" s="380"/>
      <c r="B2228" s="380"/>
      <c r="C2228" s="380"/>
      <c r="D2228" s="380"/>
      <c r="E2228" s="380"/>
      <c r="F2228" s="74"/>
      <c r="G2228" s="74"/>
    </row>
    <row r="2229" spans="1:7" s="34" customFormat="1" x14ac:dyDescent="0.35">
      <c r="A2229" s="139"/>
      <c r="B2229" s="66"/>
      <c r="C2229" s="66"/>
      <c r="D2229" s="66"/>
      <c r="E2229" s="66"/>
      <c r="F2229" s="140"/>
      <c r="G2229" s="139"/>
    </row>
    <row r="2230" spans="1:7" s="34" customFormat="1" x14ac:dyDescent="0.35">
      <c r="A2230" s="139"/>
      <c r="B2230" s="66"/>
      <c r="C2230" s="66"/>
      <c r="D2230" s="66"/>
      <c r="E2230" s="66"/>
      <c r="F2230" s="140"/>
      <c r="G2230" s="74"/>
    </row>
    <row r="2231" spans="1:7" s="34" customFormat="1" x14ac:dyDescent="0.35">
      <c r="A2231" s="139"/>
      <c r="B2231" s="66"/>
      <c r="C2231" s="66"/>
      <c r="D2231" s="66"/>
      <c r="E2231" s="66"/>
      <c r="F2231" s="140"/>
      <c r="G2231" s="74"/>
    </row>
    <row r="2232" spans="1:7" s="34" customFormat="1" x14ac:dyDescent="0.35">
      <c r="A2232" s="139"/>
      <c r="B2232" s="66"/>
      <c r="C2232" s="66"/>
      <c r="D2232" s="66"/>
      <c r="E2232" s="66"/>
      <c r="F2232" s="140"/>
      <c r="G2232" s="74"/>
    </row>
    <row r="2233" spans="1:7" s="34" customFormat="1" x14ac:dyDescent="0.35">
      <c r="A2233" s="139"/>
      <c r="B2233" s="66"/>
      <c r="C2233" s="66"/>
      <c r="D2233" s="66"/>
      <c r="E2233" s="66"/>
      <c r="F2233" s="140"/>
      <c r="G2233" s="74"/>
    </row>
    <row r="2234" spans="1:7" s="34" customFormat="1" x14ac:dyDescent="0.35">
      <c r="A2234" s="139"/>
      <c r="B2234" s="66"/>
      <c r="C2234" s="66"/>
      <c r="D2234" s="66"/>
      <c r="E2234" s="66"/>
      <c r="F2234" s="140"/>
      <c r="G2234" s="74"/>
    </row>
    <row r="2235" spans="1:7" s="34" customFormat="1" x14ac:dyDescent="0.35">
      <c r="A2235" s="139"/>
      <c r="B2235" s="66"/>
      <c r="C2235" s="66"/>
      <c r="D2235" s="66"/>
      <c r="E2235" s="66"/>
      <c r="F2235" s="140"/>
      <c r="G2235" s="74"/>
    </row>
    <row r="2236" spans="1:7" s="34" customFormat="1" x14ac:dyDescent="0.35">
      <c r="A2236" s="139"/>
      <c r="B2236" s="66"/>
      <c r="C2236" s="66"/>
      <c r="D2236" s="66"/>
      <c r="E2236" s="66"/>
      <c r="F2236" s="140"/>
      <c r="G2236" s="74"/>
    </row>
    <row r="2237" spans="1:7" s="34" customFormat="1" x14ac:dyDescent="0.35">
      <c r="A2237" s="139"/>
      <c r="B2237" s="66"/>
      <c r="C2237" s="66"/>
      <c r="D2237" s="66"/>
      <c r="E2237" s="66"/>
      <c r="F2237" s="140"/>
      <c r="G2237" s="74"/>
    </row>
    <row r="2238" spans="1:7" s="34" customFormat="1" x14ac:dyDescent="0.35">
      <c r="A2238" s="139"/>
      <c r="B2238" s="66"/>
      <c r="C2238" s="66"/>
      <c r="D2238" s="66"/>
      <c r="E2238" s="66"/>
      <c r="F2238" s="140"/>
      <c r="G2238" s="74"/>
    </row>
    <row r="2239" spans="1:7" s="34" customFormat="1" x14ac:dyDescent="0.35">
      <c r="A2239" s="139"/>
      <c r="B2239" s="66"/>
      <c r="C2239" s="66"/>
      <c r="D2239" s="66"/>
      <c r="E2239" s="66"/>
      <c r="F2239" s="140"/>
      <c r="G2239" s="74"/>
    </row>
    <row r="2240" spans="1:7" s="34" customFormat="1" x14ac:dyDescent="0.35">
      <c r="A2240" s="139"/>
      <c r="B2240" s="66"/>
      <c r="C2240" s="66"/>
      <c r="D2240" s="66"/>
      <c r="E2240" s="66"/>
      <c r="F2240" s="140"/>
      <c r="G2240" s="74"/>
    </row>
    <row r="2241" spans="1:7" s="34" customFormat="1" x14ac:dyDescent="0.35">
      <c r="A2241" s="139"/>
      <c r="B2241" s="66"/>
      <c r="C2241" s="66"/>
      <c r="D2241" s="66"/>
      <c r="E2241" s="66"/>
      <c r="F2241" s="140"/>
      <c r="G2241" s="74"/>
    </row>
    <row r="2242" spans="1:7" s="34" customFormat="1" x14ac:dyDescent="0.35">
      <c r="A2242" s="139"/>
      <c r="B2242" s="66"/>
      <c r="C2242" s="66"/>
      <c r="D2242" s="66"/>
      <c r="E2242" s="66"/>
      <c r="F2242" s="140"/>
      <c r="G2242" s="74"/>
    </row>
    <row r="2243" spans="1:7" s="34" customFormat="1" x14ac:dyDescent="0.35">
      <c r="A2243" s="139"/>
      <c r="B2243" s="66"/>
      <c r="C2243" s="66"/>
      <c r="D2243" s="66"/>
      <c r="E2243" s="66"/>
      <c r="F2243" s="140"/>
      <c r="G2243" s="74"/>
    </row>
    <row r="2244" spans="1:7" s="34" customFormat="1" x14ac:dyDescent="0.35">
      <c r="A2244" s="155"/>
      <c r="B2244" s="66"/>
      <c r="C2244" s="66"/>
      <c r="D2244" s="66"/>
      <c r="E2244" s="66"/>
      <c r="F2244" s="140"/>
      <c r="G2244" s="74"/>
    </row>
    <row r="2245" spans="1:7" s="34" customFormat="1" x14ac:dyDescent="0.35">
      <c r="A2245" s="139"/>
      <c r="B2245" s="66"/>
      <c r="C2245" s="66"/>
      <c r="D2245" s="66"/>
      <c r="E2245" s="66"/>
      <c r="F2245" s="145"/>
      <c r="G2245" s="74"/>
    </row>
    <row r="2246" spans="1:7" s="34" customFormat="1" x14ac:dyDescent="0.35">
      <c r="A2246" s="139"/>
      <c r="B2246" s="66"/>
      <c r="C2246" s="66"/>
      <c r="D2246" s="66"/>
      <c r="E2246" s="66"/>
      <c r="F2246" s="145"/>
      <c r="G2246" s="74"/>
    </row>
    <row r="2247" spans="1:7" s="34" customFormat="1" x14ac:dyDescent="0.35">
      <c r="A2247" s="139"/>
      <c r="B2247" s="66"/>
      <c r="C2247" s="66"/>
      <c r="D2247" s="66"/>
      <c r="E2247" s="66"/>
      <c r="F2247" s="145"/>
      <c r="G2247" s="74"/>
    </row>
    <row r="2248" spans="1:7" s="34" customFormat="1" x14ac:dyDescent="0.35">
      <c r="A2248" s="380"/>
      <c r="B2248" s="380"/>
      <c r="C2248" s="380"/>
      <c r="D2248" s="380"/>
      <c r="E2248" s="380"/>
      <c r="F2248" s="150"/>
      <c r="G2248" s="74"/>
    </row>
    <row r="2249" spans="1:7" s="34" customFormat="1" ht="20" x14ac:dyDescent="0.4">
      <c r="A2249" s="400"/>
      <c r="B2249" s="400"/>
      <c r="C2249" s="400"/>
      <c r="D2249" s="400"/>
      <c r="E2249" s="400"/>
      <c r="F2249" s="156"/>
      <c r="G2249" s="157"/>
    </row>
  </sheetData>
  <mergeCells count="279">
    <mergeCell ref="A2137:E2137"/>
    <mergeCell ref="A2138:E2138"/>
    <mergeCell ref="A2141:E2141"/>
    <mergeCell ref="A2058:E2058"/>
    <mergeCell ref="B2059:E2059"/>
    <mergeCell ref="A2067:E2067"/>
    <mergeCell ref="B2068:E2068"/>
    <mergeCell ref="A2082:E2082"/>
    <mergeCell ref="B2083:E2083"/>
    <mergeCell ref="A2087:E2087"/>
    <mergeCell ref="B2088:E2088"/>
    <mergeCell ref="A2108:E2108"/>
    <mergeCell ref="A2017:E2017"/>
    <mergeCell ref="B2018:E2018"/>
    <mergeCell ref="A2026:E2026"/>
    <mergeCell ref="B2027:E2027"/>
    <mergeCell ref="A2043:E2043"/>
    <mergeCell ref="B2044:E2044"/>
    <mergeCell ref="A2048:E2048"/>
    <mergeCell ref="B2049:E2049"/>
    <mergeCell ref="B2109:E2109"/>
    <mergeCell ref="B1964:E1964"/>
    <mergeCell ref="A1982:E1982"/>
    <mergeCell ref="B1983:E1983"/>
    <mergeCell ref="A1988:E1988"/>
    <mergeCell ref="B1989:E1989"/>
    <mergeCell ref="A2007:E2007"/>
    <mergeCell ref="B2008:F2008"/>
    <mergeCell ref="A2014:E2014"/>
    <mergeCell ref="B2015:E2015"/>
    <mergeCell ref="A1918:E1918"/>
    <mergeCell ref="A1919:E1919"/>
    <mergeCell ref="B1943:E1943"/>
    <mergeCell ref="B1944:E1944"/>
    <mergeCell ref="B1950:E1950"/>
    <mergeCell ref="B1951:E1951"/>
    <mergeCell ref="B1954:E1954"/>
    <mergeCell ref="B1955:E1955"/>
    <mergeCell ref="B1963:E1963"/>
    <mergeCell ref="A1877:E1877"/>
    <mergeCell ref="A1878:E1878"/>
    <mergeCell ref="A1896:E1896"/>
    <mergeCell ref="A1:E1"/>
    <mergeCell ref="A9:E9"/>
    <mergeCell ref="A1852:E1852"/>
    <mergeCell ref="A1853:E1853"/>
    <mergeCell ref="A1855:E1855"/>
    <mergeCell ref="B1863:E1863"/>
    <mergeCell ref="B1868:E1868"/>
    <mergeCell ref="A1869:E1869"/>
    <mergeCell ref="A122:E122"/>
    <mergeCell ref="A10:E10"/>
    <mergeCell ref="A12:E12"/>
    <mergeCell ref="A15:E15"/>
    <mergeCell ref="A16:E16"/>
    <mergeCell ref="A36:E36"/>
    <mergeCell ref="A37:E37"/>
    <mergeCell ref="B55:E55"/>
    <mergeCell ref="A56:E56"/>
    <mergeCell ref="B77:E77"/>
    <mergeCell ref="A78:E78"/>
    <mergeCell ref="A1895:E1895"/>
    <mergeCell ref="A99:E99"/>
    <mergeCell ref="A100:E100"/>
    <mergeCell ref="A120:E120"/>
    <mergeCell ref="A121:E121"/>
    <mergeCell ref="A570:E570"/>
    <mergeCell ref="B2184:E2184"/>
    <mergeCell ref="A2185:E2185"/>
    <mergeCell ref="B2206:E2206"/>
    <mergeCell ref="A2207:E2207"/>
    <mergeCell ref="C1742:C1743"/>
    <mergeCell ref="D1742:D1743"/>
    <mergeCell ref="E1742:E1743"/>
    <mergeCell ref="A190:E190"/>
    <mergeCell ref="A1415:E1415"/>
    <mergeCell ref="A1612:E1612"/>
    <mergeCell ref="A1680:E1680"/>
    <mergeCell ref="A1681:E1681"/>
    <mergeCell ref="C1535:C1536"/>
    <mergeCell ref="D1535:D1536"/>
    <mergeCell ref="E1535:E1536"/>
    <mergeCell ref="A1577:E1577"/>
    <mergeCell ref="A1613:E1613"/>
    <mergeCell ref="A1684:A1685"/>
    <mergeCell ref="B1684:B1685"/>
    <mergeCell ref="A2248:E2248"/>
    <mergeCell ref="A191:E191"/>
    <mergeCell ref="A124:E124"/>
    <mergeCell ref="A125:E125"/>
    <mergeCell ref="B203:B204"/>
    <mergeCell ref="A338:E338"/>
    <mergeCell ref="A337:E337"/>
    <mergeCell ref="A295:E295"/>
    <mergeCell ref="A1265:A1266"/>
    <mergeCell ref="B1265:B1266"/>
    <mergeCell ref="C1265:C1266"/>
    <mergeCell ref="D1265:D1266"/>
    <mergeCell ref="E1265:E1266"/>
    <mergeCell ref="A1851:E1851"/>
    <mergeCell ref="A820:E820"/>
    <mergeCell ref="A849:E849"/>
    <mergeCell ref="A850:E850"/>
    <mergeCell ref="A455:E455"/>
    <mergeCell ref="A650:E650"/>
    <mergeCell ref="E1429:E1430"/>
    <mergeCell ref="A1742:A1743"/>
    <mergeCell ref="B1742:B1743"/>
    <mergeCell ref="A2142:E2142"/>
    <mergeCell ref="A1862:E1862"/>
    <mergeCell ref="A2249:E2249"/>
    <mergeCell ref="A2143:E2143"/>
    <mergeCell ref="A2145:E2145"/>
    <mergeCell ref="A2165:E2165"/>
    <mergeCell ref="A2166:E2166"/>
    <mergeCell ref="F1164:F1165"/>
    <mergeCell ref="A1233:E1233"/>
    <mergeCell ref="F1417:F1418"/>
    <mergeCell ref="A1274:A1275"/>
    <mergeCell ref="C1274:C1275"/>
    <mergeCell ref="D1274:D1275"/>
    <mergeCell ref="E1274:E1275"/>
    <mergeCell ref="F1274:F1275"/>
    <mergeCell ref="A1294:E1294"/>
    <mergeCell ref="A1326:E1326"/>
    <mergeCell ref="A1293:E1293"/>
    <mergeCell ref="A1325:E1325"/>
    <mergeCell ref="F1427:F1428"/>
    <mergeCell ref="A1429:A1430"/>
    <mergeCell ref="B1429:B1430"/>
    <mergeCell ref="C1429:C1430"/>
    <mergeCell ref="D1429:D1430"/>
    <mergeCell ref="A2227:E2227"/>
    <mergeCell ref="A2228:E2228"/>
    <mergeCell ref="F203:F204"/>
    <mergeCell ref="A499:E499"/>
    <mergeCell ref="A511:A512"/>
    <mergeCell ref="A514:A516"/>
    <mergeCell ref="A454:E454"/>
    <mergeCell ref="A296:E296"/>
    <mergeCell ref="A203:A204"/>
    <mergeCell ref="F1265:F1266"/>
    <mergeCell ref="A1168:E1168"/>
    <mergeCell ref="A1232:E1232"/>
    <mergeCell ref="A498:E498"/>
    <mergeCell ref="A569:E569"/>
    <mergeCell ref="C203:C204"/>
    <mergeCell ref="D203:D204"/>
    <mergeCell ref="E203:E204"/>
    <mergeCell ref="A649:E649"/>
    <mergeCell ref="E1164:E1165"/>
    <mergeCell ref="A760:E760"/>
    <mergeCell ref="A819:E819"/>
    <mergeCell ref="A759:E759"/>
    <mergeCell ref="B1164:B1165"/>
    <mergeCell ref="C1164:C1165"/>
    <mergeCell ref="D1164:D1165"/>
    <mergeCell ref="A578:A579"/>
    <mergeCell ref="F1429:F1430"/>
    <mergeCell ref="A1423:A1424"/>
    <mergeCell ref="B1423:B1424"/>
    <mergeCell ref="C1423:C1424"/>
    <mergeCell ref="D1423:D1424"/>
    <mergeCell ref="E1423:E1424"/>
    <mergeCell ref="F1423:F1424"/>
    <mergeCell ref="A1425:A1426"/>
    <mergeCell ref="B1425:B1426"/>
    <mergeCell ref="C1425:C1426"/>
    <mergeCell ref="D1425:D1426"/>
    <mergeCell ref="E1425:E1426"/>
    <mergeCell ref="F1425:F1426"/>
    <mergeCell ref="A1427:A1428"/>
    <mergeCell ref="B1427:B1428"/>
    <mergeCell ref="F1435:F1436"/>
    <mergeCell ref="A1497:E1497"/>
    <mergeCell ref="A1431:A1432"/>
    <mergeCell ref="B1431:B1432"/>
    <mergeCell ref="C1431:C1432"/>
    <mergeCell ref="D1431:D1432"/>
    <mergeCell ref="E1431:E1432"/>
    <mergeCell ref="F1431:F1432"/>
    <mergeCell ref="A1433:A1434"/>
    <mergeCell ref="B1433:B1434"/>
    <mergeCell ref="C1433:C1434"/>
    <mergeCell ref="D1433:D1434"/>
    <mergeCell ref="E1433:E1434"/>
    <mergeCell ref="F1433:F1434"/>
    <mergeCell ref="A1496:E1496"/>
    <mergeCell ref="A1435:A1436"/>
    <mergeCell ref="B1435:B1436"/>
    <mergeCell ref="C1435:C1436"/>
    <mergeCell ref="D1435:D1436"/>
    <mergeCell ref="E1435:E1436"/>
    <mergeCell ref="F1684:F1685"/>
    <mergeCell ref="F1719:F1720"/>
    <mergeCell ref="F1535:F1536"/>
    <mergeCell ref="A1527:A1528"/>
    <mergeCell ref="B1527:B1528"/>
    <mergeCell ref="C1527:C1528"/>
    <mergeCell ref="D1527:D1528"/>
    <mergeCell ref="E1527:E1528"/>
    <mergeCell ref="F1527:F1528"/>
    <mergeCell ref="A1529:A1530"/>
    <mergeCell ref="B1529:B1530"/>
    <mergeCell ref="C1529:C1530"/>
    <mergeCell ref="D1529:D1530"/>
    <mergeCell ref="E1529:E1530"/>
    <mergeCell ref="F1529:F1530"/>
    <mergeCell ref="F1531:F1532"/>
    <mergeCell ref="A1535:A1536"/>
    <mergeCell ref="B1535:B1536"/>
    <mergeCell ref="A1531:A1532"/>
    <mergeCell ref="B1531:B1532"/>
    <mergeCell ref="C1531:C1532"/>
    <mergeCell ref="D1531:D1532"/>
    <mergeCell ref="E1531:E1532"/>
    <mergeCell ref="A1576:E1576"/>
    <mergeCell ref="F1742:F1743"/>
    <mergeCell ref="A1686:A1695"/>
    <mergeCell ref="B1686:B1695"/>
    <mergeCell ref="C1686:C1695"/>
    <mergeCell ref="D1686:D1695"/>
    <mergeCell ref="E1686:E1695"/>
    <mergeCell ref="F1686:F1695"/>
    <mergeCell ref="A1698:A1699"/>
    <mergeCell ref="B1698:B1699"/>
    <mergeCell ref="F1698:F1699"/>
    <mergeCell ref="A1710:E1710"/>
    <mergeCell ref="A1719:A1720"/>
    <mergeCell ref="B1719:B1720"/>
    <mergeCell ref="C1719:C1720"/>
    <mergeCell ref="D1719:D1720"/>
    <mergeCell ref="E1719:E1720"/>
    <mergeCell ref="A1709:E1709"/>
    <mergeCell ref="C1698:C1699"/>
    <mergeCell ref="D1698:D1699"/>
    <mergeCell ref="E1698:E1699"/>
    <mergeCell ref="A923:E923"/>
    <mergeCell ref="A971:E971"/>
    <mergeCell ref="A972:E972"/>
    <mergeCell ref="A1031:E1031"/>
    <mergeCell ref="A1093:E1093"/>
    <mergeCell ref="A1030:E1030"/>
    <mergeCell ref="A1094:E1094"/>
    <mergeCell ref="A1167:E1167"/>
    <mergeCell ref="C1427:C1428"/>
    <mergeCell ref="D1427:D1428"/>
    <mergeCell ref="E1427:E1428"/>
    <mergeCell ref="A1416:E1416"/>
    <mergeCell ref="A1417:A1418"/>
    <mergeCell ref="B1417:B1418"/>
    <mergeCell ref="C1417:C1418"/>
    <mergeCell ref="D1417:D1418"/>
    <mergeCell ref="E1417:E1418"/>
    <mergeCell ref="A1164:A1165"/>
    <mergeCell ref="A2148:E2148"/>
    <mergeCell ref="A2149:E2149"/>
    <mergeCell ref="A618:A619"/>
    <mergeCell ref="B618:B619"/>
    <mergeCell ref="C618:C619"/>
    <mergeCell ref="D618:D619"/>
    <mergeCell ref="E618:E619"/>
    <mergeCell ref="F618:F619"/>
    <mergeCell ref="B578:B579"/>
    <mergeCell ref="C578:C579"/>
    <mergeCell ref="D578:D579"/>
    <mergeCell ref="E578:E579"/>
    <mergeCell ref="F578:F579"/>
    <mergeCell ref="A580:A583"/>
    <mergeCell ref="B580:B583"/>
    <mergeCell ref="C580:C583"/>
    <mergeCell ref="D580:D583"/>
    <mergeCell ref="F580:F583"/>
    <mergeCell ref="C1684:C1685"/>
    <mergeCell ref="D1684:D1685"/>
    <mergeCell ref="E1684:E1685"/>
    <mergeCell ref="A1800:E1800"/>
    <mergeCell ref="A1801:E1801"/>
    <mergeCell ref="A922:E922"/>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G33"/>
  <sheetViews>
    <sheetView topLeftCell="A22" workbookViewId="0">
      <selection activeCell="A33" sqref="A33:XFD33"/>
    </sheetView>
  </sheetViews>
  <sheetFormatPr defaultColWidth="8.81640625" defaultRowHeight="15.5" x14ac:dyDescent="0.35"/>
  <cols>
    <col min="1" max="1" width="8.81640625" style="15"/>
    <col min="2" max="2" width="27.453125" style="14" customWidth="1"/>
    <col min="3" max="3" width="28" style="14" customWidth="1"/>
    <col min="4" max="4" width="20.453125" style="14" customWidth="1"/>
    <col min="5" max="5" width="23" style="14" customWidth="1"/>
    <col min="6" max="6" width="28.81640625" style="15" bestFit="1" customWidth="1"/>
    <col min="7" max="7" width="32.7265625" style="15" customWidth="1"/>
    <col min="8" max="16384" width="8.81640625" style="15"/>
  </cols>
  <sheetData>
    <row r="2" spans="1:7" ht="16" thickBot="1" x14ac:dyDescent="0.4"/>
    <row r="3" spans="1:7" ht="56.5" thickBot="1" x14ac:dyDescent="0.4">
      <c r="A3" s="332">
        <v>1</v>
      </c>
      <c r="B3" s="333" t="s">
        <v>2305</v>
      </c>
      <c r="C3" s="334" t="s">
        <v>2306</v>
      </c>
      <c r="D3" s="334" t="s">
        <v>106</v>
      </c>
      <c r="E3" s="334" t="s">
        <v>2306</v>
      </c>
      <c r="F3" s="335">
        <v>57402594.399999999</v>
      </c>
      <c r="G3" s="334"/>
    </row>
    <row r="4" spans="1:7" ht="28.5" thickBot="1" x14ac:dyDescent="0.4">
      <c r="A4" s="336">
        <v>2</v>
      </c>
      <c r="B4" s="337" t="s">
        <v>2307</v>
      </c>
      <c r="C4" s="338" t="s">
        <v>2306</v>
      </c>
      <c r="D4" s="338" t="s">
        <v>106</v>
      </c>
      <c r="E4" s="338" t="s">
        <v>2306</v>
      </c>
      <c r="F4" s="339">
        <v>54480000</v>
      </c>
      <c r="G4" s="338"/>
    </row>
    <row r="5" spans="1:7" ht="70.5" thickBot="1" x14ac:dyDescent="0.4">
      <c r="A5" s="336">
        <v>3</v>
      </c>
      <c r="B5" s="337" t="s">
        <v>2308</v>
      </c>
      <c r="C5" s="338" t="s">
        <v>2306</v>
      </c>
      <c r="D5" s="338" t="s">
        <v>106</v>
      </c>
      <c r="E5" s="338" t="s">
        <v>2306</v>
      </c>
      <c r="F5" s="339">
        <v>73869000</v>
      </c>
      <c r="G5" s="338"/>
    </row>
    <row r="6" spans="1:7" ht="16" thickBot="1" x14ac:dyDescent="0.4">
      <c r="A6" s="340"/>
      <c r="B6" s="341"/>
      <c r="C6" s="437" t="s">
        <v>1755</v>
      </c>
      <c r="D6" s="438"/>
      <c r="E6" s="439"/>
      <c r="F6" s="342">
        <f>SUM(F3:F5)</f>
        <v>185751594.40000001</v>
      </c>
      <c r="G6" s="343"/>
    </row>
    <row r="10" spans="1:7" s="352" customFormat="1" ht="27" x14ac:dyDescent="0.35">
      <c r="A10" s="347">
        <v>4</v>
      </c>
      <c r="B10" s="355" t="s">
        <v>790</v>
      </c>
      <c r="C10" s="348" t="s">
        <v>2309</v>
      </c>
      <c r="D10" s="349" t="s">
        <v>497</v>
      </c>
      <c r="E10" s="350" t="s">
        <v>2309</v>
      </c>
      <c r="F10" s="351">
        <v>126075312</v>
      </c>
      <c r="G10" s="350"/>
    </row>
    <row r="11" spans="1:7" customFormat="1" ht="27" x14ac:dyDescent="0.35">
      <c r="A11" s="353">
        <v>11</v>
      </c>
      <c r="B11" s="356" t="s">
        <v>790</v>
      </c>
      <c r="C11" s="354" t="s">
        <v>2310</v>
      </c>
      <c r="D11" s="311" t="s">
        <v>497</v>
      </c>
      <c r="E11" s="314" t="s">
        <v>2310</v>
      </c>
      <c r="F11" s="315">
        <v>32291880</v>
      </c>
      <c r="G11" s="314"/>
    </row>
    <row r="12" spans="1:7" customFormat="1" ht="27" x14ac:dyDescent="0.35">
      <c r="A12" s="353">
        <v>12</v>
      </c>
      <c r="B12" s="356" t="s">
        <v>790</v>
      </c>
      <c r="C12" s="354" t="s">
        <v>2311</v>
      </c>
      <c r="D12" s="311" t="s">
        <v>497</v>
      </c>
      <c r="E12" s="314" t="s">
        <v>2311</v>
      </c>
      <c r="F12" s="315">
        <v>63397260</v>
      </c>
      <c r="G12" s="314"/>
    </row>
    <row r="16" spans="1:7" ht="29" x14ac:dyDescent="0.35">
      <c r="A16" s="275">
        <v>1</v>
      </c>
      <c r="B16" s="275" t="s">
        <v>2312</v>
      </c>
      <c r="C16" s="275" t="s">
        <v>2313</v>
      </c>
      <c r="D16" s="275" t="s">
        <v>10</v>
      </c>
      <c r="E16" s="275" t="s">
        <v>2313</v>
      </c>
      <c r="F16" s="359">
        <v>24952643</v>
      </c>
      <c r="G16" s="327"/>
    </row>
    <row r="17" spans="1:7" x14ac:dyDescent="0.35">
      <c r="A17" s="275">
        <v>2</v>
      </c>
      <c r="B17" s="275" t="s">
        <v>929</v>
      </c>
      <c r="C17" s="275" t="s">
        <v>2314</v>
      </c>
      <c r="D17" s="275" t="s">
        <v>10</v>
      </c>
      <c r="E17" s="275" t="s">
        <v>2314</v>
      </c>
      <c r="F17" s="359">
        <v>15000000</v>
      </c>
      <c r="G17" s="327"/>
    </row>
    <row r="19" spans="1:7" ht="31" x14ac:dyDescent="0.35">
      <c r="A19" s="324">
        <v>1</v>
      </c>
      <c r="B19" s="325" t="s">
        <v>1335</v>
      </c>
      <c r="C19" s="324" t="s">
        <v>2315</v>
      </c>
      <c r="D19" s="324" t="s">
        <v>10</v>
      </c>
      <c r="E19" s="324" t="s">
        <v>2315</v>
      </c>
      <c r="F19" s="360">
        <v>14000000</v>
      </c>
      <c r="G19" s="327"/>
    </row>
    <row r="20" spans="1:7" ht="31" x14ac:dyDescent="0.35">
      <c r="A20" s="324">
        <v>2</v>
      </c>
      <c r="B20" s="325" t="s">
        <v>2316</v>
      </c>
      <c r="C20" s="324" t="s">
        <v>1361</v>
      </c>
      <c r="D20" s="324" t="s">
        <v>10</v>
      </c>
      <c r="E20" s="324" t="s">
        <v>1361</v>
      </c>
      <c r="F20" s="360">
        <v>6002973</v>
      </c>
      <c r="G20" s="56"/>
    </row>
    <row r="23" spans="1:7" ht="17.5" x14ac:dyDescent="0.35">
      <c r="A23" s="77">
        <v>2</v>
      </c>
      <c r="B23" s="79" t="s">
        <v>2317</v>
      </c>
      <c r="C23" s="361" t="s">
        <v>1400</v>
      </c>
      <c r="D23" s="326" t="s">
        <v>643</v>
      </c>
      <c r="E23" s="361" t="s">
        <v>1400</v>
      </c>
      <c r="F23" s="362">
        <v>35867000</v>
      </c>
      <c r="G23" s="327"/>
    </row>
    <row r="26" spans="1:7" ht="29" x14ac:dyDescent="0.35">
      <c r="A26" s="275">
        <v>1</v>
      </c>
      <c r="B26" s="330" t="s">
        <v>2318</v>
      </c>
      <c r="C26" s="322" t="s">
        <v>2319</v>
      </c>
      <c r="D26" s="275" t="s">
        <v>10</v>
      </c>
      <c r="E26" s="322" t="s">
        <v>2319</v>
      </c>
      <c r="F26" s="323">
        <v>222306</v>
      </c>
      <c r="G26" s="327"/>
    </row>
    <row r="27" spans="1:7" x14ac:dyDescent="0.35">
      <c r="A27" s="275">
        <v>3</v>
      </c>
      <c r="B27" s="330" t="s">
        <v>1360</v>
      </c>
      <c r="C27" s="322" t="s">
        <v>2319</v>
      </c>
      <c r="D27" s="275" t="s">
        <v>10</v>
      </c>
      <c r="E27" s="322" t="s">
        <v>2319</v>
      </c>
      <c r="F27" s="323">
        <v>400000</v>
      </c>
      <c r="G27" s="327"/>
    </row>
    <row r="28" spans="1:7" ht="29" x14ac:dyDescent="0.35">
      <c r="A28" s="275">
        <v>8</v>
      </c>
      <c r="B28" s="330" t="s">
        <v>2320</v>
      </c>
      <c r="C28" s="322" t="s">
        <v>2321</v>
      </c>
      <c r="D28" s="275" t="s">
        <v>10</v>
      </c>
      <c r="E28" s="322" t="s">
        <v>2321</v>
      </c>
      <c r="F28" s="323">
        <v>1274578.8999999999</v>
      </c>
      <c r="G28" s="327"/>
    </row>
    <row r="33" spans="1:7" ht="29" x14ac:dyDescent="0.35">
      <c r="A33" s="328">
        <v>55</v>
      </c>
      <c r="B33" s="331" t="s">
        <v>2304</v>
      </c>
      <c r="C33" s="331" t="s">
        <v>2303</v>
      </c>
      <c r="D33" s="331" t="s">
        <v>106</v>
      </c>
      <c r="E33" s="331" t="s">
        <v>2303</v>
      </c>
      <c r="F33" s="329">
        <v>47269.32</v>
      </c>
      <c r="G33" s="327"/>
    </row>
  </sheetData>
  <mergeCells count="1">
    <mergeCell ref="C6:E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dc:creator>
  <cp:lastModifiedBy>DYNA</cp:lastModifiedBy>
  <dcterms:created xsi:type="dcterms:W3CDTF">2015-06-05T18:17:20Z</dcterms:created>
  <dcterms:modified xsi:type="dcterms:W3CDTF">2022-08-18T06:23:15Z</dcterms:modified>
</cp:coreProperties>
</file>